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3/NÓMINA/PORTAL DE TRANSPARENCIA/PORTAL/"/>
    </mc:Choice>
  </mc:AlternateContent>
  <xr:revisionPtr revIDLastSave="3" documentId="8_{97736D96-1B8A-4CB3-B0B0-81C15B87B8BB}" xr6:coauthVersionLast="47" xr6:coauthVersionMax="47" xr10:uidLastSave="{734CC5DD-226C-4EF9-9D52-C81D416BF3B9}"/>
  <bookViews>
    <workbookView xWindow="-120" yWindow="-120" windowWidth="29040" windowHeight="15840" xr2:uid="{EDF24F25-8D3E-4877-AB4F-5A41025E1A42}"/>
  </bookViews>
  <sheets>
    <sheet name="FEBRERO" sheetId="1" r:id="rId1"/>
  </sheets>
  <definedNames>
    <definedName name="_xlnm.Print_Titles" localSheetId="0">FEBRERO!$1:$4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5" i="1" l="1"/>
  <c r="H135" i="1"/>
  <c r="F135" i="1"/>
  <c r="M134" i="1"/>
  <c r="N134" i="1" s="1"/>
  <c r="M133" i="1"/>
  <c r="N133" i="1" s="1"/>
  <c r="M132" i="1"/>
  <c r="N132" i="1" s="1"/>
  <c r="M131" i="1"/>
  <c r="N131" i="1" s="1"/>
  <c r="M130" i="1"/>
  <c r="N130" i="1" s="1"/>
  <c r="M129" i="1"/>
  <c r="N129" i="1" s="1"/>
  <c r="M128" i="1"/>
  <c r="N128" i="1" s="1"/>
  <c r="M127" i="1"/>
  <c r="J125" i="1"/>
  <c r="I125" i="1"/>
  <c r="H125" i="1"/>
  <c r="G125" i="1"/>
  <c r="F125" i="1"/>
  <c r="M124" i="1"/>
  <c r="N124" i="1" s="1"/>
  <c r="N123" i="1"/>
  <c r="M123" i="1"/>
  <c r="M122" i="1"/>
  <c r="N122" i="1" s="1"/>
  <c r="M121" i="1"/>
  <c r="N121" i="1" s="1"/>
  <c r="M120" i="1"/>
  <c r="N120" i="1" s="1"/>
  <c r="J118" i="1"/>
  <c r="I118" i="1"/>
  <c r="H118" i="1"/>
  <c r="G118" i="1"/>
  <c r="F118" i="1"/>
  <c r="M117" i="1"/>
  <c r="N117" i="1" s="1"/>
  <c r="M116" i="1"/>
  <c r="M118" i="1" s="1"/>
  <c r="L114" i="1"/>
  <c r="J114" i="1"/>
  <c r="I114" i="1"/>
  <c r="H114" i="1"/>
  <c r="G114" i="1"/>
  <c r="F114" i="1"/>
  <c r="M113" i="1"/>
  <c r="N113" i="1" s="1"/>
  <c r="M112" i="1"/>
  <c r="N112" i="1" s="1"/>
  <c r="M111" i="1"/>
  <c r="N111" i="1" s="1"/>
  <c r="M110" i="1"/>
  <c r="N110" i="1" s="1"/>
  <c r="N109" i="1"/>
  <c r="M109" i="1"/>
  <c r="M108" i="1"/>
  <c r="N108" i="1" s="1"/>
  <c r="M107" i="1"/>
  <c r="N107" i="1" s="1"/>
  <c r="M106" i="1"/>
  <c r="N106" i="1" s="1"/>
  <c r="M105" i="1"/>
  <c r="N105" i="1" s="1"/>
  <c r="M104" i="1"/>
  <c r="N104" i="1" s="1"/>
  <c r="M103" i="1"/>
  <c r="N103" i="1" s="1"/>
  <c r="M102" i="1"/>
  <c r="N102" i="1" s="1"/>
  <c r="N101" i="1"/>
  <c r="M101" i="1"/>
  <c r="M100" i="1"/>
  <c r="N100" i="1" s="1"/>
  <c r="M99" i="1"/>
  <c r="N99" i="1" s="1"/>
  <c r="M98" i="1"/>
  <c r="N98" i="1" s="1"/>
  <c r="M97" i="1"/>
  <c r="N97" i="1" s="1"/>
  <c r="M96" i="1"/>
  <c r="N96" i="1" s="1"/>
  <c r="M95" i="1"/>
  <c r="M114" i="1" s="1"/>
  <c r="I93" i="1"/>
  <c r="H93" i="1"/>
  <c r="G93" i="1"/>
  <c r="F93" i="1"/>
  <c r="M92" i="1"/>
  <c r="N92" i="1" s="1"/>
  <c r="M91" i="1"/>
  <c r="N91" i="1" s="1"/>
  <c r="I89" i="1"/>
  <c r="H89" i="1"/>
  <c r="G89" i="1"/>
  <c r="F89" i="1"/>
  <c r="M88" i="1"/>
  <c r="N88" i="1" s="1"/>
  <c r="N89" i="1" s="1"/>
  <c r="L86" i="1"/>
  <c r="J86" i="1"/>
  <c r="I86" i="1"/>
  <c r="H86" i="1"/>
  <c r="G86" i="1"/>
  <c r="F86" i="1"/>
  <c r="M85" i="1"/>
  <c r="N85" i="1" s="1"/>
  <c r="M84" i="1"/>
  <c r="N84" i="1" s="1"/>
  <c r="M83" i="1"/>
  <c r="N83" i="1" s="1"/>
  <c r="M82" i="1"/>
  <c r="N82" i="1" s="1"/>
  <c r="M81" i="1"/>
  <c r="N81" i="1" s="1"/>
  <c r="M80" i="1"/>
  <c r="L78" i="1"/>
  <c r="J78" i="1"/>
  <c r="I78" i="1"/>
  <c r="H78" i="1"/>
  <c r="G78" i="1"/>
  <c r="F78" i="1"/>
  <c r="M77" i="1"/>
  <c r="N77" i="1" s="1"/>
  <c r="M76" i="1"/>
  <c r="N76" i="1" s="1"/>
  <c r="M75" i="1"/>
  <c r="M78" i="1" s="1"/>
  <c r="K73" i="1"/>
  <c r="J73" i="1"/>
  <c r="I73" i="1"/>
  <c r="H73" i="1"/>
  <c r="G73" i="1"/>
  <c r="F73" i="1"/>
  <c r="M72" i="1"/>
  <c r="N72" i="1" s="1"/>
  <c r="M71" i="1"/>
  <c r="M73" i="1" s="1"/>
  <c r="L69" i="1"/>
  <c r="J69" i="1"/>
  <c r="I69" i="1"/>
  <c r="H69" i="1"/>
  <c r="G69" i="1"/>
  <c r="F69" i="1"/>
  <c r="M68" i="1"/>
  <c r="N68" i="1" s="1"/>
  <c r="M67" i="1"/>
  <c r="N67" i="1" s="1"/>
  <c r="M66" i="1"/>
  <c r="N66" i="1" s="1"/>
  <c r="M65" i="1"/>
  <c r="N65" i="1" s="1"/>
  <c r="M64" i="1"/>
  <c r="N64" i="1" s="1"/>
  <c r="M63" i="1"/>
  <c r="J61" i="1"/>
  <c r="I61" i="1"/>
  <c r="H61" i="1"/>
  <c r="G61" i="1"/>
  <c r="F61" i="1"/>
  <c r="N60" i="1"/>
  <c r="M60" i="1"/>
  <c r="M59" i="1"/>
  <c r="M61" i="1" s="1"/>
  <c r="J57" i="1"/>
  <c r="I57" i="1"/>
  <c r="H57" i="1"/>
  <c r="G57" i="1"/>
  <c r="F57" i="1"/>
  <c r="M56" i="1"/>
  <c r="N56" i="1" s="1"/>
  <c r="M55" i="1"/>
  <c r="N55" i="1" s="1"/>
  <c r="M54" i="1"/>
  <c r="J52" i="1"/>
  <c r="I52" i="1"/>
  <c r="H52" i="1"/>
  <c r="G52" i="1"/>
  <c r="F52" i="1"/>
  <c r="M51" i="1"/>
  <c r="N51" i="1" s="1"/>
  <c r="M50" i="1"/>
  <c r="M52" i="1" s="1"/>
  <c r="J48" i="1"/>
  <c r="I48" i="1"/>
  <c r="H48" i="1"/>
  <c r="G48" i="1"/>
  <c r="F48" i="1"/>
  <c r="M47" i="1"/>
  <c r="M46" i="1"/>
  <c r="N46" i="1" s="1"/>
  <c r="M45" i="1"/>
  <c r="N45" i="1" s="1"/>
  <c r="L43" i="1"/>
  <c r="J43" i="1"/>
  <c r="I43" i="1"/>
  <c r="H43" i="1"/>
  <c r="G43" i="1"/>
  <c r="F43" i="1"/>
  <c r="M42" i="1"/>
  <c r="N42" i="1" s="1"/>
  <c r="M41" i="1"/>
  <c r="N41" i="1" s="1"/>
  <c r="M40" i="1"/>
  <c r="N40" i="1" s="1"/>
  <c r="M39" i="1"/>
  <c r="N39" i="1" s="1"/>
  <c r="M38" i="1"/>
  <c r="N38" i="1" s="1"/>
  <c r="M37" i="1"/>
  <c r="N37" i="1" s="1"/>
  <c r="M36" i="1"/>
  <c r="J34" i="1"/>
  <c r="I34" i="1"/>
  <c r="H34" i="1"/>
  <c r="G34" i="1"/>
  <c r="F34" i="1"/>
  <c r="M33" i="1"/>
  <c r="N33" i="1" s="1"/>
  <c r="M32" i="1"/>
  <c r="N32" i="1" s="1"/>
  <c r="M31" i="1"/>
  <c r="N31" i="1" s="1"/>
  <c r="N30" i="1"/>
  <c r="M30" i="1"/>
  <c r="M29" i="1"/>
  <c r="N29" i="1" s="1"/>
  <c r="M28" i="1"/>
  <c r="N28" i="1" s="1"/>
  <c r="M27" i="1"/>
  <c r="N27" i="1" s="1"/>
  <c r="M26" i="1"/>
  <c r="N26" i="1" s="1"/>
  <c r="M25" i="1"/>
  <c r="N25" i="1" s="1"/>
  <c r="M24" i="1"/>
  <c r="K22" i="1"/>
  <c r="K136" i="1" s="1"/>
  <c r="J22" i="1"/>
  <c r="I22" i="1"/>
  <c r="H22" i="1"/>
  <c r="G22" i="1"/>
  <c r="F22" i="1"/>
  <c r="M21" i="1"/>
  <c r="N21" i="1" s="1"/>
  <c r="M20" i="1"/>
  <c r="N20" i="1" s="1"/>
  <c r="M19" i="1"/>
  <c r="N19" i="1" s="1"/>
  <c r="M18" i="1"/>
  <c r="N18" i="1" s="1"/>
  <c r="L16" i="1"/>
  <c r="I16" i="1"/>
  <c r="H16" i="1"/>
  <c r="G16" i="1"/>
  <c r="F16" i="1"/>
  <c r="M15" i="1"/>
  <c r="N15" i="1" s="1"/>
  <c r="M14" i="1"/>
  <c r="N14" i="1" s="1"/>
  <c r="M13" i="1"/>
  <c r="N13" i="1" s="1"/>
  <c r="M12" i="1"/>
  <c r="M16" i="1" s="1"/>
  <c r="L10" i="1"/>
  <c r="L136" i="1" s="1"/>
  <c r="I10" i="1"/>
  <c r="H10" i="1"/>
  <c r="G10" i="1"/>
  <c r="F10" i="1"/>
  <c r="M9" i="1"/>
  <c r="N9" i="1" s="1"/>
  <c r="M8" i="1"/>
  <c r="N8" i="1" s="1"/>
  <c r="N7" i="1"/>
  <c r="M7" i="1"/>
  <c r="M6" i="1"/>
  <c r="N6" i="1" s="1"/>
  <c r="N12" i="1" l="1"/>
  <c r="M43" i="1"/>
  <c r="M125" i="1"/>
  <c r="F136" i="1"/>
  <c r="N36" i="1"/>
  <c r="M135" i="1"/>
  <c r="J136" i="1"/>
  <c r="M57" i="1"/>
  <c r="N57" i="1" s="1"/>
  <c r="H136" i="1"/>
  <c r="N54" i="1"/>
  <c r="N75" i="1"/>
  <c r="N78" i="1" s="1"/>
  <c r="I136" i="1"/>
  <c r="M34" i="1"/>
  <c r="G136" i="1"/>
  <c r="M48" i="1"/>
  <c r="M69" i="1"/>
  <c r="N24" i="1"/>
  <c r="N63" i="1"/>
  <c r="M86" i="1"/>
  <c r="N93" i="1"/>
  <c r="N43" i="1"/>
  <c r="N10" i="1"/>
  <c r="N16" i="1"/>
  <c r="N125" i="1"/>
  <c r="N34" i="1"/>
  <c r="N69" i="1"/>
  <c r="M22" i="1"/>
  <c r="N22" i="1" s="1"/>
  <c r="N47" i="1"/>
  <c r="N48" i="1" s="1"/>
  <c r="N71" i="1"/>
  <c r="N73" i="1" s="1"/>
  <c r="N95" i="1"/>
  <c r="N114" i="1" s="1"/>
  <c r="M10" i="1"/>
  <c r="M136" i="1" s="1"/>
  <c r="N50" i="1"/>
  <c r="N52" i="1" s="1"/>
  <c r="N59" i="1"/>
  <c r="N61" i="1" s="1"/>
  <c r="N80" i="1"/>
  <c r="N86" i="1" s="1"/>
  <c r="N127" i="1"/>
  <c r="N135" i="1" s="1"/>
  <c r="M89" i="1"/>
  <c r="M93" i="1"/>
  <c r="N116" i="1"/>
  <c r="N118" i="1" s="1"/>
  <c r="N136" i="1" l="1"/>
</calcChain>
</file>

<file path=xl/sharedStrings.xml><?xml version="1.0" encoding="utf-8"?>
<sst xmlns="http://schemas.openxmlformats.org/spreadsheetml/2006/main" count="427" uniqueCount="180">
  <si>
    <t>FONDO PATRIMONIAL DE LAS EMPRESAS REFORMADAS</t>
  </si>
  <si>
    <t>NÓMINA COLABORADORES FIJO FEBRERO AÑO 2023</t>
  </si>
  <si>
    <t xml:space="preserve"> 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</si>
  <si>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</si>
  <si>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</si>
  <si>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</si>
  <si>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</si>
  <si>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</si>
  <si>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</si>
  <si>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</si>
  <si>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</si>
  <si>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</si>
  <si>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</si>
  <si>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</si>
  <si>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</si>
  <si>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</si>
  <si>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PRESIDENCIA</t>
  </si>
  <si>
    <t>JOSÉ EURIPIDES FLORENTINO RODRÍGUEZ</t>
  </si>
  <si>
    <t>M</t>
  </si>
  <si>
    <t>PRESIDENTE</t>
  </si>
  <si>
    <t>LIBRE NOMBRAMIENTO</t>
  </si>
  <si>
    <t>JOSEFINA MERCEDES VEGA BATLLE</t>
  </si>
  <si>
    <t>F</t>
  </si>
  <si>
    <t>VICE-PRESIDENTE</t>
  </si>
  <si>
    <t>GERMAINE DANIELLE GAZON ROSARIO</t>
  </si>
  <si>
    <t>COORDINADOR</t>
  </si>
  <si>
    <t>FIJOS</t>
  </si>
  <si>
    <t>MICHELLE AIMEE DÍAZ ABAD</t>
  </si>
  <si>
    <t>COORDINADORA</t>
  </si>
  <si>
    <t>Total por departamento</t>
  </si>
  <si>
    <t>DIRECCIÓN ADMINISTRATIVA Y FINANCIERA</t>
  </si>
  <si>
    <t>MARLENY ALTAGRACIA MEDRANO RODRÍGUEZ</t>
  </si>
  <si>
    <t>DIRECTORA</t>
  </si>
  <si>
    <t>OMAR DE JESUS COHEN SANDER</t>
  </si>
  <si>
    <t>ENCARGADO</t>
  </si>
  <si>
    <t>CAROL JULISSA DÍAZ MELO</t>
  </si>
  <si>
    <t>LELIA MARCELL MENDOZA LORA</t>
  </si>
  <si>
    <t>TÉCNICO ADMINISTRATIVO</t>
  </si>
  <si>
    <t>DIRECCIÓN DE GESTIÓN PATRIMONIAL</t>
  </si>
  <si>
    <t>SALVADOR YGNACIO RICOURT GÓMEZ</t>
  </si>
  <si>
    <t>DIRECTOR</t>
  </si>
  <si>
    <t>OSVALDO PÉREZ PIMENTEL</t>
  </si>
  <si>
    <t xml:space="preserve">COORDINADOR (A) DE GESTION </t>
  </si>
  <si>
    <t>ANA ILDA NÚÑEZ BATISTA</t>
  </si>
  <si>
    <t>ANALISTA DE GESTIÓN PATRIMONIAL II</t>
  </si>
  <si>
    <t>CLAUDIO FERNÁNDEZ HERNÁNDEZ</t>
  </si>
  <si>
    <t>ANALISTA DE GESTIÓN PATRIMONIAL I</t>
  </si>
  <si>
    <t>DEPARTAMENTO DE PROYECTOS DE CONSTRUCCIÓN Y EDIFICACIONES</t>
  </si>
  <si>
    <t>MARITZA ALTAGRACIA ORTIZ PAREDES</t>
  </si>
  <si>
    <t>ENCARGADA</t>
  </si>
  <si>
    <t>DIONICIO EMILIO GUERRERO PÉREZ</t>
  </si>
  <si>
    <t>ANALISTA DE PROYECTOS</t>
  </si>
  <si>
    <t>EVANGELISTA EUGENIA PÉREZ DE LOS SANTOS</t>
  </si>
  <si>
    <t>ANALISTA  DE PROYECTOS</t>
  </si>
  <si>
    <t>FRANCIS GISELLE BUSSI INOA</t>
  </si>
  <si>
    <t>ARQUITECTO (A)</t>
  </si>
  <si>
    <t>JUDITH LÓPEZ GONZÁLEZ</t>
  </si>
  <si>
    <t>NIVIA CLARIBEL QUEZADA FELIZ DE PEÑA</t>
  </si>
  <si>
    <t>CARRERA</t>
  </si>
  <si>
    <t>OLIVER SORIANO OVIEDO</t>
  </si>
  <si>
    <t>INGENIERO DE ESTRUCTURA</t>
  </si>
  <si>
    <t>SILVIO JOSÉ PÉREZ VALDEZ</t>
  </si>
  <si>
    <t>INGENIERO (A)  CIVIL</t>
  </si>
  <si>
    <t>YISELL JULISSA MONCIÓN RAMÍREZ</t>
  </si>
  <si>
    <t>ANALISTA DE PRESUPUESTO DE OBRAS</t>
  </si>
  <si>
    <t>ALVIN BÁEZ OLIVARES</t>
  </si>
  <si>
    <t>DEPARTAMENTO JURÍDICO</t>
  </si>
  <si>
    <t>LUIS ANTONIO MOQUETE PELLETIER</t>
  </si>
  <si>
    <t>LICET IVANA BELTRÉ VALERA</t>
  </si>
  <si>
    <t>ASESOR LEGAL</t>
  </si>
  <si>
    <t>TOMÁS AUGUSTO MENDOZA TORRES</t>
  </si>
  <si>
    <t>ABOGADO III</t>
  </si>
  <si>
    <t>LAURA AMELIA DE LOS SANTOS CALDERÓN</t>
  </si>
  <si>
    <t>ABOGADO I</t>
  </si>
  <si>
    <t>NADIA ROSA MARÍA BÁEZ LÓPEZ</t>
  </si>
  <si>
    <t>ERENIA ALTAGRACIA ESPAILLAT MARTÍNEZ</t>
  </si>
  <si>
    <t>WINSTON POLANCO ROBLES</t>
  </si>
  <si>
    <t>CHOFER</t>
  </si>
  <si>
    <t>ESTATUTO SIMPLIFICADO</t>
  </si>
  <si>
    <t>DEPARTAMENTO DE RECURSOS HUMANOS</t>
  </si>
  <si>
    <t>MAYRUBI LÁZARO VALENZUELA</t>
  </si>
  <si>
    <t>LEÓN ALTAGRACIA GÓMEZ DÍAZ</t>
  </si>
  <si>
    <t>ASESOR</t>
  </si>
  <si>
    <t>YANIL STEFANY MEJÍA PIMENTEL</t>
  </si>
  <si>
    <t>ANALISTA</t>
  </si>
  <si>
    <t>DEPARTAMENTO DE REVISIÓN Y FISCALIZACIÓN</t>
  </si>
  <si>
    <t>JOSÉ CESAREO PEGUERO LÓPEZ</t>
  </si>
  <si>
    <t xml:space="preserve">ENCARGADO </t>
  </si>
  <si>
    <t>LUIS ALFREDO FUCHU ARTILES</t>
  </si>
  <si>
    <t>DIVISIÓN DE PLANIFICACIÓN Y DESARROLLO</t>
  </si>
  <si>
    <t>AÍDA VICTORIA PARDILLA MARTÍNEZ</t>
  </si>
  <si>
    <t xml:space="preserve">ENCARGADA </t>
  </si>
  <si>
    <t>LISBET RODRIGUEZ GUZMAN</t>
  </si>
  <si>
    <t>MERCEDES IVELICES GUZMÁN VALERIO</t>
  </si>
  <si>
    <t>DIVISIÓN DE COMUNICACIONES</t>
  </si>
  <si>
    <t>LADY MARGARET ESPINAL ROMERO</t>
  </si>
  <si>
    <t>RELACIONISTA PUBLICO</t>
  </si>
  <si>
    <t>NICOLLE HARVEY PICHARDO</t>
  </si>
  <si>
    <t>SECRETARIA</t>
  </si>
  <si>
    <t>DEPARTAMENTO DE TECNOLOGÍA DE LA INFORMACIÓN Y COMUNICACIÓN</t>
  </si>
  <si>
    <t>MÁXIMO AUGUSTO PERALTA MOREL</t>
  </si>
  <si>
    <t>ELÍN ALBERTO PEÑA GERMÁN</t>
  </si>
  <si>
    <t>ADMINISTRADOR DE OPERACIONES TIC</t>
  </si>
  <si>
    <t>ALCE ODELL CÁCERES LEREBOURS</t>
  </si>
  <si>
    <t>ADMINISTRADOR DE SERVICIOS TIC</t>
  </si>
  <si>
    <t>JESÚS OMAR SÁNCHEZ TRINIDAD</t>
  </si>
  <si>
    <t>ANALISTA INFORMÁTICO</t>
  </si>
  <si>
    <t>SOMNE ALTAGRACIA BAEZ TRINIDAD</t>
  </si>
  <si>
    <t>EDWARD ALEXANDER AQUINO ALMONTE</t>
  </si>
  <si>
    <t>SOPORTE TÉCNICO</t>
  </si>
  <si>
    <t>ACCESO A LA INFORMACIÓN PÚBLICA</t>
  </si>
  <si>
    <t>VÍCTOR MANUEL HILARIO LORA</t>
  </si>
  <si>
    <t>ENC. INTERINO</t>
  </si>
  <si>
    <t>DESIREE MARIN GARCIA</t>
  </si>
  <si>
    <t>DIVISIÓN DE COMPRAS Y CONTRATACIONES</t>
  </si>
  <si>
    <t>FRANSER DESIREE SOLIS DE LUNA</t>
  </si>
  <si>
    <t>DIANA JOSEFINA ROSARIO POLANCO</t>
  </si>
  <si>
    <t>RAFAEL EDUARDO RAMÍREZ ISIDOR</t>
  </si>
  <si>
    <t>DIVISIÓN DE CONTABILIDAD</t>
  </si>
  <si>
    <t>CARLOS JULIO SUBERVÍ CARRASCO</t>
  </si>
  <si>
    <t>EDDY MIGUEL DOMÍNGUEZ LINARES</t>
  </si>
  <si>
    <t>MARÍA DEL CARMEN HERNÁNDEZ BASILIO</t>
  </si>
  <si>
    <t>SARITA MARTÍNEZ FROMETA</t>
  </si>
  <si>
    <t>CELIA MASSIEL CUEVAS JIMÉNEZ</t>
  </si>
  <si>
    <t>EDILI DAYELIS RAMÍREZ RODRÍGUEZ</t>
  </si>
  <si>
    <t>AUXILIAR ADMINISTRATIVO</t>
  </si>
  <si>
    <t>DIVISIÓN DE PRESUPUESTO</t>
  </si>
  <si>
    <t>CLAUDIO ALBERTO MARTE MERCEDES</t>
  </si>
  <si>
    <t>DIVISIÓN DE TESORERÍA</t>
  </si>
  <si>
    <t>FREDDY JOSE PEREYRA  ALBERTO</t>
  </si>
  <si>
    <t>ANASTASIA ROSAURA  A AVILA UBRI</t>
  </si>
  <si>
    <t>DIVISIÓN DE SERVICIOS GENERALES</t>
  </si>
  <si>
    <t>MIGUEL ALFONSO DE LA ROSA  ARIAS</t>
  </si>
  <si>
    <t>ROQUE ORLANDO MORETA RODRÍGUEZ</t>
  </si>
  <si>
    <t>LEWIS A MEDRANO MORLA</t>
  </si>
  <si>
    <t>FREILYN LIZETH PÉREZ DÍAZ</t>
  </si>
  <si>
    <t xml:space="preserve">MARINO ACOSTA GUANTE </t>
  </si>
  <si>
    <t xml:space="preserve">AUXILIAR </t>
  </si>
  <si>
    <t>RUBEN DARIO ALMONTE MATEO</t>
  </si>
  <si>
    <t>LISBETH SARAI REYNA PERDOMO</t>
  </si>
  <si>
    <t>RECEPCIONISTA</t>
  </si>
  <si>
    <t>NYSA MARÍA FERREIRA BALBI</t>
  </si>
  <si>
    <t>ROSSY LISVERY VÓLQUEZ PÉREZ</t>
  </si>
  <si>
    <t>ANGELINA BAUTISTA PAULA</t>
  </si>
  <si>
    <t>CONSERJE</t>
  </si>
  <si>
    <t>CARMEN JULIA PÉREZ FERNÁNDEZ</t>
  </si>
  <si>
    <t>DANIA RODRIGUEZ RODRIGUEZ</t>
  </si>
  <si>
    <t>FRANCISCA SÁNCHEZ DE LOS SANTOS</t>
  </si>
  <si>
    <t>RUDDY LANI GARCIA  ALCANTARA</t>
  </si>
  <si>
    <t>VERONICA POLANCO REYNOSO</t>
  </si>
  <si>
    <t>JORGE LUIS MATEO CASTILLO</t>
  </si>
  <si>
    <t>LEONARDO PÉREZ</t>
  </si>
  <si>
    <t>LAVADOR VEHICULOS</t>
  </si>
  <si>
    <t>FRANKLIN JUAN MEJÍA ROCER</t>
  </si>
  <si>
    <t>MENSAJERO</t>
  </si>
  <si>
    <t>ISMAEL VALENTIN PENA SANTOS</t>
  </si>
  <si>
    <t>MENSAJERO EXTERNO</t>
  </si>
  <si>
    <t>DIVISIÓN DE SUMINISTRO</t>
  </si>
  <si>
    <t>SAMUEL JUNIOR ULLOA MARIANO</t>
  </si>
  <si>
    <t>RICHARD RAMÓN MEJÍA MENDOZA</t>
  </si>
  <si>
    <t>AUXILIAR DE SUMINISTRO</t>
  </si>
  <si>
    <t>SECCIÓN DE CORRESPONDENCIA Y ARCHIVO</t>
  </si>
  <si>
    <t>EDGAR MOISÉS DUMÉ PEPÉN</t>
  </si>
  <si>
    <t>ENC. SECCIÓN DE CORRESP. Y ARCH</t>
  </si>
  <si>
    <t>ESKIBEL JAVIER SÁNCHEZ VIDAL</t>
  </si>
  <si>
    <t>MARTHA ARELYS BEATO ABREU</t>
  </si>
  <si>
    <t>RAPHIEL RADNEY ABREY</t>
  </si>
  <si>
    <t>NIKAURY ARACENA MEJÍA</t>
  </si>
  <si>
    <t>MENSAJERA INTERNA</t>
  </si>
  <si>
    <t>SECCIÓN DE TRANSPORTACIÓN</t>
  </si>
  <si>
    <t>JOSÉ MANUEL VALDEZ</t>
  </si>
  <si>
    <t>SUPERVISOR DE TRANSPORTACIÓN</t>
  </si>
  <si>
    <t>CRISTIAN INOA GARCÍA</t>
  </si>
  <si>
    <t>DOMINGO ALBERTO RODRIGUEZ</t>
  </si>
  <si>
    <t>EDWIN JOHANNY JIMÉNEZ MARTÍNEZ</t>
  </si>
  <si>
    <t>ESTAURY LEONARDO ÁLVAREZ RAMIÍEZ</t>
  </si>
  <si>
    <t>JOSE A ALMONTE MARTE</t>
  </si>
  <si>
    <t>JUAN SANTANA HERNÁNDEZ</t>
  </si>
  <si>
    <t>PEDRO DANIEL ESQUEA MONTILLA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</si>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</sst>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Museo Sans 500"/>
      <family val="3"/>
    </font>
    <font>
      <sz val="10"/>
      <name val="Museo Sans 500"/>
      <family val="3"/>
    </font>
    <font>
      <sz val="9"/>
      <name val="Museo Sans 500"/>
      <family val="3"/>
    </font>
    <font>
      <sz val="8"/>
      <name val="Museo Sans 500"/>
      <family val="3"/>
    </font>
    <font>
      <b/>
      <sz val="9"/>
      <name val="Museo Sans 500"/>
      <family val="3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1"/>
      <name val="Museo Sans 500"/>
      <family val="3"/>
    </font>
    <font>
      <sz val="12"/>
      <name val="Museo Sans 500"/>
      <family val="3"/>
    </font>
    <font>
      <b/>
      <sz val="12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/>
    <xf numFmtId="0" fontId="4" fillId="4" borderId="5" xfId="0" applyFont="1" applyFill="1" applyBorder="1"/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wrapText="1"/>
    </xf>
    <xf numFmtId="0" fontId="4" fillId="4" borderId="6" xfId="0" applyFont="1" applyFill="1" applyBorder="1"/>
    <xf numFmtId="0" fontId="5" fillId="0" borderId="7" xfId="0" applyFont="1" applyBorder="1"/>
    <xf numFmtId="0" fontId="5" fillId="0" borderId="8" xfId="0" quotePrefix="1" applyFont="1" applyBorder="1" applyAlignment="1">
      <alignment horizontal="center"/>
    </xf>
    <xf numFmtId="14" fontId="5" fillId="0" borderId="8" xfId="0" applyNumberFormat="1" applyFont="1" applyBorder="1"/>
    <xf numFmtId="0" fontId="6" fillId="0" borderId="8" xfId="0" applyFont="1" applyBorder="1"/>
    <xf numFmtId="0" fontId="6" fillId="0" borderId="8" xfId="0" applyFont="1" applyBorder="1" applyAlignment="1">
      <alignment wrapText="1"/>
    </xf>
    <xf numFmtId="4" fontId="4" fillId="0" borderId="8" xfId="0" applyNumberFormat="1" applyFont="1" applyBorder="1"/>
    <xf numFmtId="43" fontId="4" fillId="0" borderId="8" xfId="1" applyFont="1" applyFill="1" applyBorder="1"/>
    <xf numFmtId="4" fontId="4" fillId="0" borderId="9" xfId="0" applyNumberFormat="1" applyFont="1" applyBorder="1"/>
    <xf numFmtId="43" fontId="2" fillId="0" borderId="0" xfId="1" applyFont="1"/>
    <xf numFmtId="0" fontId="7" fillId="0" borderId="7" xfId="0" applyFont="1" applyBorder="1"/>
    <xf numFmtId="4" fontId="3" fillId="0" borderId="8" xfId="0" applyNumberFormat="1" applyFont="1" applyBorder="1"/>
    <xf numFmtId="4" fontId="3" fillId="0" borderId="9" xfId="0" applyNumberFormat="1" applyFont="1" applyBorder="1"/>
    <xf numFmtId="0" fontId="7" fillId="4" borderId="7" xfId="0" applyFont="1" applyFill="1" applyBorder="1"/>
    <xf numFmtId="0" fontId="5" fillId="4" borderId="8" xfId="0" quotePrefix="1" applyFont="1" applyFill="1" applyBorder="1" applyAlignment="1">
      <alignment horizontal="center"/>
    </xf>
    <xf numFmtId="14" fontId="5" fillId="4" borderId="8" xfId="0" applyNumberFormat="1" applyFont="1" applyFill="1" applyBorder="1"/>
    <xf numFmtId="0" fontId="6" fillId="4" borderId="8" xfId="0" applyFont="1" applyFill="1" applyBorder="1"/>
    <xf numFmtId="4" fontId="4" fillId="4" borderId="8" xfId="0" applyNumberFormat="1" applyFont="1" applyFill="1" applyBorder="1"/>
    <xf numFmtId="0" fontId="4" fillId="4" borderId="8" xfId="0" applyFont="1" applyFill="1" applyBorder="1"/>
    <xf numFmtId="4" fontId="4" fillId="4" borderId="9" xfId="0" applyNumberFormat="1" applyFont="1" applyFill="1" applyBorder="1"/>
    <xf numFmtId="14" fontId="8" fillId="0" borderId="0" xfId="0" applyNumberFormat="1" applyFont="1"/>
    <xf numFmtId="0" fontId="6" fillId="0" borderId="10" xfId="0" quotePrefix="1" applyFont="1" applyBorder="1"/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0" fontId="5" fillId="4" borderId="8" xfId="0" applyFont="1" applyFill="1" applyBorder="1"/>
    <xf numFmtId="0" fontId="5" fillId="4" borderId="8" xfId="0" applyFont="1" applyFill="1" applyBorder="1" applyAlignment="1">
      <alignment horizontal="center"/>
    </xf>
    <xf numFmtId="0" fontId="4" fillId="4" borderId="9" xfId="0" applyFont="1" applyFill="1" applyBorder="1"/>
    <xf numFmtId="43" fontId="4" fillId="0" borderId="8" xfId="1" applyFont="1" applyBorder="1"/>
    <xf numFmtId="0" fontId="5" fillId="0" borderId="7" xfId="0" applyFont="1" applyBorder="1" applyAlignment="1">
      <alignment vertical="center"/>
    </xf>
    <xf numFmtId="0" fontId="5" fillId="0" borderId="8" xfId="0" quotePrefix="1" applyFont="1" applyBorder="1" applyAlignment="1">
      <alignment horizontal="center" vertical="center"/>
    </xf>
    <xf numFmtId="14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4" fontId="4" fillId="0" borderId="8" xfId="0" applyNumberFormat="1" applyFont="1" applyBorder="1" applyAlignment="1">
      <alignment vertical="center"/>
    </xf>
    <xf numFmtId="43" fontId="4" fillId="0" borderId="8" xfId="1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43" fontId="4" fillId="0" borderId="8" xfId="1" applyFont="1" applyBorder="1" applyAlignment="1">
      <alignment vertical="center"/>
    </xf>
    <xf numFmtId="14" fontId="8" fillId="0" borderId="11" xfId="0" applyNumberFormat="1" applyFont="1" applyBorder="1"/>
    <xf numFmtId="4" fontId="3" fillId="4" borderId="8" xfId="0" applyNumberFormat="1" applyFont="1" applyFill="1" applyBorder="1"/>
    <xf numFmtId="0" fontId="3" fillId="4" borderId="8" xfId="0" applyFont="1" applyFill="1" applyBorder="1"/>
    <xf numFmtId="4" fontId="3" fillId="4" borderId="9" xfId="0" applyNumberFormat="1" applyFont="1" applyFill="1" applyBorder="1"/>
    <xf numFmtId="43" fontId="4" fillId="0" borderId="8" xfId="1" applyFont="1" applyFill="1" applyBorder="1" applyAlignment="1">
      <alignment horizontal="center"/>
    </xf>
    <xf numFmtId="4" fontId="2" fillId="0" borderId="0" xfId="0" applyNumberFormat="1" applyFont="1"/>
    <xf numFmtId="43" fontId="3" fillId="0" borderId="8" xfId="1" applyFont="1" applyBorder="1"/>
    <xf numFmtId="0" fontId="4" fillId="0" borderId="8" xfId="0" applyFont="1" applyBorder="1"/>
    <xf numFmtId="43" fontId="3" fillId="0" borderId="8" xfId="1" applyFont="1" applyFill="1" applyBorder="1"/>
    <xf numFmtId="0" fontId="6" fillId="0" borderId="12" xfId="0" applyFont="1" applyBorder="1"/>
    <xf numFmtId="4" fontId="2" fillId="0" borderId="8" xfId="0" applyNumberFormat="1" applyFont="1" applyBorder="1"/>
    <xf numFmtId="14" fontId="8" fillId="0" borderId="8" xfId="0" applyNumberFormat="1" applyFont="1" applyBorder="1"/>
    <xf numFmtId="0" fontId="9" fillId="0" borderId="0" xfId="0" applyFont="1"/>
    <xf numFmtId="43" fontId="4" fillId="0" borderId="5" xfId="1" applyFont="1" applyFill="1" applyBorder="1"/>
    <xf numFmtId="0" fontId="5" fillId="0" borderId="13" xfId="0" applyFont="1" applyBorder="1"/>
    <xf numFmtId="0" fontId="4" fillId="0" borderId="0" xfId="0" applyFont="1"/>
    <xf numFmtId="0" fontId="4" fillId="0" borderId="12" xfId="0" applyFont="1" applyBorder="1"/>
    <xf numFmtId="0" fontId="8" fillId="0" borderId="8" xfId="0" applyFont="1" applyBorder="1"/>
    <xf numFmtId="43" fontId="3" fillId="4" borderId="7" xfId="1" applyFont="1" applyFill="1" applyBorder="1"/>
    <xf numFmtId="43" fontId="3" fillId="4" borderId="8" xfId="1" applyFont="1" applyFill="1" applyBorder="1"/>
    <xf numFmtId="43" fontId="3" fillId="4" borderId="9" xfId="1" applyFont="1" applyFill="1" applyBorder="1"/>
    <xf numFmtId="43" fontId="3" fillId="4" borderId="14" xfId="1" applyFont="1" applyFill="1" applyBorder="1"/>
    <xf numFmtId="43" fontId="3" fillId="4" borderId="15" xfId="1" applyFont="1" applyFill="1" applyBorder="1"/>
    <xf numFmtId="43" fontId="3" fillId="4" borderId="16" xfId="1" applyFont="1" applyFill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43" fontId="12" fillId="0" borderId="0" xfId="1" applyFont="1" applyAlignment="1"/>
    <xf numFmtId="43" fontId="11" fillId="0" borderId="0" xfId="1" applyFont="1"/>
    <xf numFmtId="43" fontId="12" fillId="0" borderId="0" xfId="1" applyFont="1"/>
    <xf numFmtId="0" fontId="3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0</xdr:col>
      <xdr:colOff>2413265</xdr:colOff>
      <xdr:row>2</xdr:row>
      <xdr:rowOff>150480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0ACC1B-1B68-453D-9280-D27EAEE2E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0"/>
          <a:ext cx="2203715" cy="531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273F4-BBEB-49BF-85F7-913C5FDAE165}">
  <dimension ref="A1:N151"/>
  <sheetViews>
    <sheetView tabSelected="1" zoomScaleNormal="100" zoomScaleSheetLayoutView="98" zoomScalePageLayoutView="90" workbookViewId="0">
      <selection activeCell="D10" sqref="D10"/>
    </sheetView>
  </sheetViews>
  <sheetFormatPr baseColWidth="10" defaultColWidth="11.42578125" defaultRowHeight="15" x14ac:dyDescent="0.25"/>
  <cols>
    <col min="1" max="1" width="41" style="2" customWidth="1"/>
    <col min="2" max="2" width="7.140625" style="2" customWidth="1"/>
    <col min="3" max="3" width="12.42578125" style="2" customWidth="1"/>
    <col min="4" max="4" width="31" style="2" bestFit="1" customWidth="1"/>
    <col min="5" max="5" width="14" style="2" bestFit="1" customWidth="1"/>
    <col min="6" max="6" width="20" style="2" customWidth="1"/>
    <col min="7" max="7" width="17" style="2" customWidth="1"/>
    <col min="8" max="8" width="16.5703125" style="2" customWidth="1"/>
    <col min="9" max="9" width="15.85546875" style="2" customWidth="1"/>
    <col min="10" max="10" width="16" style="2" customWidth="1"/>
    <col min="11" max="11" width="15" style="2" customWidth="1"/>
    <col min="12" max="12" width="16.7109375" style="2" customWidth="1"/>
    <col min="13" max="13" width="19.7109375" style="2" customWidth="1"/>
    <col min="14" max="14" width="16.7109375" style="2" customWidth="1"/>
    <col min="15" max="16384" width="11.42578125" style="2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ht="15.75" thickBot="1" x14ac:dyDescent="0.3">
      <c r="A3" s="80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4" ht="48.75" customHeight="1" thickBot="1" x14ac:dyDescent="0.3">
      <c r="A4" s="3" t="s">
        <v>2</v>
      </c>
      <c r="B4" s="4" t="s">
        <v>3</v>
      </c>
      <c r="C4" s="5" t="s">
        <v>4</v>
      </c>
      <c r="D4" s="4" t="s">
        <v>5</v>
      </c>
      <c r="E4" s="4" t="s">
        <v>6</v>
      </c>
      <c r="F4" s="5" t="s">
        <v>7</v>
      </c>
      <c r="G4" s="4" t="s">
        <v>8</v>
      </c>
      <c r="H4" s="4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4" x14ac:dyDescent="0.25">
      <c r="A5" s="7" t="s">
        <v>16</v>
      </c>
      <c r="B5" s="9"/>
      <c r="C5" s="8"/>
      <c r="D5" s="8"/>
      <c r="E5" s="8"/>
      <c r="F5" s="8"/>
      <c r="G5" s="8"/>
      <c r="H5" s="8"/>
      <c r="I5" s="10"/>
      <c r="J5" s="8"/>
      <c r="K5" s="8"/>
      <c r="L5" s="8"/>
      <c r="M5" s="8"/>
      <c r="N5" s="11"/>
    </row>
    <row r="6" spans="1:14" ht="26.25" customHeight="1" x14ac:dyDescent="0.25">
      <c r="A6" s="12" t="s">
        <v>17</v>
      </c>
      <c r="B6" s="13" t="s">
        <v>18</v>
      </c>
      <c r="C6" s="14">
        <v>44110</v>
      </c>
      <c r="D6" s="15" t="s">
        <v>19</v>
      </c>
      <c r="E6" s="16" t="s">
        <v>20</v>
      </c>
      <c r="F6" s="17">
        <v>550000</v>
      </c>
      <c r="G6" s="17">
        <v>-122513.24</v>
      </c>
      <c r="H6" s="17">
        <v>-9334.68</v>
      </c>
      <c r="I6" s="17">
        <v>-4943.8</v>
      </c>
      <c r="J6" s="18">
        <v>0</v>
      </c>
      <c r="K6" s="18">
        <v>0</v>
      </c>
      <c r="L6" s="17">
        <v>-6529.5</v>
      </c>
      <c r="M6" s="17">
        <f>SUM(G6:L6)</f>
        <v>-143321.22</v>
      </c>
      <c r="N6" s="19">
        <f>F6+M6</f>
        <v>406678.78</v>
      </c>
    </row>
    <row r="7" spans="1:14" ht="29.25" customHeight="1" x14ac:dyDescent="0.25">
      <c r="A7" s="12" t="s">
        <v>21</v>
      </c>
      <c r="B7" s="13" t="s">
        <v>22</v>
      </c>
      <c r="C7" s="14">
        <v>44110</v>
      </c>
      <c r="D7" s="15" t="s">
        <v>23</v>
      </c>
      <c r="E7" s="16" t="s">
        <v>20</v>
      </c>
      <c r="F7" s="17">
        <v>275000</v>
      </c>
      <c r="G7" s="17">
        <v>-54123.78</v>
      </c>
      <c r="H7" s="17">
        <v>-7892.5</v>
      </c>
      <c r="I7" s="17">
        <v>-4943.8</v>
      </c>
      <c r="J7" s="18">
        <v>0</v>
      </c>
      <c r="K7" s="18">
        <v>0</v>
      </c>
      <c r="L7" s="20">
        <v>0</v>
      </c>
      <c r="M7" s="17">
        <f t="shared" ref="M7:M9" si="0">SUM(G7:L7)</f>
        <v>-66960.08</v>
      </c>
      <c r="N7" s="19">
        <f>F7+M7</f>
        <v>208039.91999999998</v>
      </c>
    </row>
    <row r="8" spans="1:14" ht="20.100000000000001" customHeight="1" x14ac:dyDescent="0.25">
      <c r="A8" s="12" t="s">
        <v>24</v>
      </c>
      <c r="B8" s="13" t="s">
        <v>22</v>
      </c>
      <c r="C8" s="14">
        <v>44123</v>
      </c>
      <c r="D8" s="15" t="s">
        <v>25</v>
      </c>
      <c r="E8" s="15" t="s">
        <v>26</v>
      </c>
      <c r="F8" s="17">
        <v>80000</v>
      </c>
      <c r="G8" s="17">
        <v>-7400.86</v>
      </c>
      <c r="H8" s="17">
        <v>-2296</v>
      </c>
      <c r="I8" s="17">
        <v>-2432</v>
      </c>
      <c r="J8" s="18">
        <v>0</v>
      </c>
      <c r="K8" s="18">
        <v>0</v>
      </c>
      <c r="L8" s="17">
        <v>-7179.5</v>
      </c>
      <c r="M8" s="17">
        <f>SUM(G8:L8)</f>
        <v>-19308.36</v>
      </c>
      <c r="N8" s="19">
        <f>F8+M8</f>
        <v>60691.64</v>
      </c>
    </row>
    <row r="9" spans="1:14" ht="20.100000000000001" customHeight="1" x14ac:dyDescent="0.25">
      <c r="A9" s="12" t="s">
        <v>27</v>
      </c>
      <c r="B9" s="13" t="s">
        <v>22</v>
      </c>
      <c r="C9" s="14">
        <v>44151</v>
      </c>
      <c r="D9" s="15" t="s">
        <v>28</v>
      </c>
      <c r="E9" s="15" t="s">
        <v>26</v>
      </c>
      <c r="F9" s="17">
        <v>85000</v>
      </c>
      <c r="G9" s="17">
        <v>-8576.98</v>
      </c>
      <c r="H9" s="17">
        <v>-2439.5</v>
      </c>
      <c r="I9" s="17">
        <v>-2584</v>
      </c>
      <c r="J9" s="18">
        <v>0</v>
      </c>
      <c r="K9" s="18">
        <v>0</v>
      </c>
      <c r="L9" s="18">
        <v>0</v>
      </c>
      <c r="M9" s="17">
        <f t="shared" si="0"/>
        <v>-13600.48</v>
      </c>
      <c r="N9" s="19">
        <f>F9+M9</f>
        <v>71399.520000000004</v>
      </c>
    </row>
    <row r="10" spans="1:14" ht="20.100000000000001" customHeight="1" x14ac:dyDescent="0.25">
      <c r="A10" s="21" t="s">
        <v>29</v>
      </c>
      <c r="B10" s="13"/>
      <c r="C10" s="14"/>
      <c r="D10" s="15"/>
      <c r="E10" s="15"/>
      <c r="F10" s="22">
        <f>SUM(F6:F9)</f>
        <v>990000</v>
      </c>
      <c r="G10" s="22">
        <f>SUM(G6:G9)</f>
        <v>-192614.86000000002</v>
      </c>
      <c r="H10" s="22">
        <f>SUM(H6:H9)</f>
        <v>-21962.68</v>
      </c>
      <c r="I10" s="22">
        <f>SUM(I6:I9)</f>
        <v>-14903.6</v>
      </c>
      <c r="J10" s="18">
        <v>0</v>
      </c>
      <c r="K10" s="18">
        <v>0</v>
      </c>
      <c r="L10" s="22">
        <f>SUM(L6:L9)</f>
        <v>-13709</v>
      </c>
      <c r="M10" s="22">
        <f>SUM(M6:M9)</f>
        <v>-243190.13999999998</v>
      </c>
      <c r="N10" s="23">
        <f>SUM(N6:N9)</f>
        <v>746809.86</v>
      </c>
    </row>
    <row r="11" spans="1:14" x14ac:dyDescent="0.25">
      <c r="A11" s="24" t="s">
        <v>30</v>
      </c>
      <c r="B11" s="25"/>
      <c r="C11" s="26"/>
      <c r="D11" s="27"/>
      <c r="E11" s="27"/>
      <c r="F11" s="28"/>
      <c r="G11" s="29"/>
      <c r="H11" s="29"/>
      <c r="I11" s="29"/>
      <c r="J11" s="29"/>
      <c r="K11" s="29"/>
      <c r="L11" s="29"/>
      <c r="M11" s="28"/>
      <c r="N11" s="30"/>
    </row>
    <row r="12" spans="1:14" ht="20.100000000000001" customHeight="1" x14ac:dyDescent="0.25">
      <c r="A12" s="12" t="s">
        <v>31</v>
      </c>
      <c r="B12" s="13" t="s">
        <v>22</v>
      </c>
      <c r="C12" s="14">
        <v>44075</v>
      </c>
      <c r="D12" s="15" t="s">
        <v>32</v>
      </c>
      <c r="E12" s="15" t="s">
        <v>26</v>
      </c>
      <c r="F12" s="17">
        <v>345000</v>
      </c>
      <c r="G12" s="17">
        <v>-71263.240000000005</v>
      </c>
      <c r="H12" s="17">
        <v>-9334.68</v>
      </c>
      <c r="I12" s="17">
        <v>-4943.8</v>
      </c>
      <c r="J12" s="18">
        <v>0</v>
      </c>
      <c r="K12" s="18">
        <v>0</v>
      </c>
      <c r="L12" s="18">
        <v>0</v>
      </c>
      <c r="M12" s="17">
        <f>SUM(G12:L12)</f>
        <v>-85541.720000000016</v>
      </c>
      <c r="N12" s="19">
        <f>F12+M12</f>
        <v>259458.27999999997</v>
      </c>
    </row>
    <row r="13" spans="1:14" ht="20.100000000000001" customHeight="1" x14ac:dyDescent="0.25">
      <c r="A13" s="12" t="s">
        <v>33</v>
      </c>
      <c r="B13" s="13" t="s">
        <v>18</v>
      </c>
      <c r="C13" s="14">
        <v>44088</v>
      </c>
      <c r="D13" s="15" t="s">
        <v>34</v>
      </c>
      <c r="E13" s="15" t="s">
        <v>26</v>
      </c>
      <c r="F13" s="17">
        <v>200000</v>
      </c>
      <c r="G13" s="17">
        <v>-35911.910000000003</v>
      </c>
      <c r="H13" s="17">
        <v>-5740</v>
      </c>
      <c r="I13" s="17">
        <v>-4943.8</v>
      </c>
      <c r="J13" s="18">
        <v>0</v>
      </c>
      <c r="K13" s="18">
        <v>0</v>
      </c>
      <c r="L13" s="18">
        <v>0</v>
      </c>
      <c r="M13" s="17">
        <f t="shared" ref="M13:M15" si="1">SUM(G13:L13)</f>
        <v>-46595.710000000006</v>
      </c>
      <c r="N13" s="19">
        <f t="shared" ref="N13:N16" si="2">F13+M13</f>
        <v>153404.28999999998</v>
      </c>
    </row>
    <row r="14" spans="1:14" ht="20.100000000000001" customHeight="1" x14ac:dyDescent="0.25">
      <c r="A14" s="12" t="s">
        <v>35</v>
      </c>
      <c r="B14" s="13" t="s">
        <v>22</v>
      </c>
      <c r="C14" s="14">
        <v>42248</v>
      </c>
      <c r="D14" s="15" t="s">
        <v>28</v>
      </c>
      <c r="E14" s="15" t="s">
        <v>26</v>
      </c>
      <c r="F14" s="17">
        <v>80000</v>
      </c>
      <c r="G14" s="17">
        <v>-7400.86</v>
      </c>
      <c r="H14" s="17">
        <v>-2296</v>
      </c>
      <c r="I14" s="17">
        <v>-2432</v>
      </c>
      <c r="J14" s="18">
        <v>0</v>
      </c>
      <c r="K14" s="18">
        <v>0</v>
      </c>
      <c r="L14" s="17">
        <v>-1949.66</v>
      </c>
      <c r="M14" s="17">
        <f t="shared" si="1"/>
        <v>-14078.52</v>
      </c>
      <c r="N14" s="19">
        <f t="shared" si="2"/>
        <v>65921.48</v>
      </c>
    </row>
    <row r="15" spans="1:14" ht="20.100000000000001" customHeight="1" x14ac:dyDescent="0.25">
      <c r="A15" s="12" t="s">
        <v>36</v>
      </c>
      <c r="B15" s="13" t="s">
        <v>22</v>
      </c>
      <c r="C15" s="31">
        <v>44958</v>
      </c>
      <c r="D15" s="15" t="s">
        <v>37</v>
      </c>
      <c r="E15" s="32" t="s">
        <v>26</v>
      </c>
      <c r="F15" s="17">
        <v>45000</v>
      </c>
      <c r="G15" s="17">
        <v>-1148.33</v>
      </c>
      <c r="H15" s="17">
        <v>-1291.5</v>
      </c>
      <c r="I15" s="17">
        <v>-1368</v>
      </c>
      <c r="J15" s="18"/>
      <c r="K15" s="18">
        <v>0</v>
      </c>
      <c r="L15" s="18">
        <v>0</v>
      </c>
      <c r="M15" s="17">
        <f t="shared" si="1"/>
        <v>-3807.83</v>
      </c>
      <c r="N15" s="19">
        <f t="shared" si="2"/>
        <v>41192.17</v>
      </c>
    </row>
    <row r="16" spans="1:14" ht="20.100000000000001" customHeight="1" x14ac:dyDescent="0.25">
      <c r="A16" s="21" t="s">
        <v>29</v>
      </c>
      <c r="B16" s="34"/>
      <c r="C16" s="33"/>
      <c r="D16" s="15"/>
      <c r="E16" s="15"/>
      <c r="F16" s="22">
        <f>SUM(F12:F15)</f>
        <v>670000</v>
      </c>
      <c r="G16" s="22">
        <f t="shared" ref="G16:I16" si="3">SUM(G12:G15)</f>
        <v>-115724.34000000001</v>
      </c>
      <c r="H16" s="22">
        <f t="shared" si="3"/>
        <v>-18662.18</v>
      </c>
      <c r="I16" s="22">
        <f t="shared" si="3"/>
        <v>-13687.6</v>
      </c>
      <c r="J16" s="18">
        <v>0</v>
      </c>
      <c r="K16" s="18">
        <v>0</v>
      </c>
      <c r="L16" s="22">
        <f>SUM(L12:L15)</f>
        <v>-1949.66</v>
      </c>
      <c r="M16" s="22">
        <f>SUM(M12:M15)</f>
        <v>-150023.78</v>
      </c>
      <c r="N16" s="22">
        <f t="shared" si="2"/>
        <v>519976.22</v>
      </c>
    </row>
    <row r="17" spans="1:14" x14ac:dyDescent="0.25">
      <c r="A17" s="24" t="s">
        <v>38</v>
      </c>
      <c r="B17" s="36"/>
      <c r="C17" s="35"/>
      <c r="D17" s="27"/>
      <c r="E17" s="27"/>
      <c r="F17" s="29"/>
      <c r="G17" s="29"/>
      <c r="H17" s="29"/>
      <c r="I17" s="29"/>
      <c r="J17" s="29"/>
      <c r="K17" s="29"/>
      <c r="L17" s="29"/>
      <c r="M17" s="29"/>
      <c r="N17" s="37"/>
    </row>
    <row r="18" spans="1:14" ht="20.100000000000001" customHeight="1" x14ac:dyDescent="0.25">
      <c r="A18" s="12" t="s">
        <v>39</v>
      </c>
      <c r="B18" s="13" t="s">
        <v>18</v>
      </c>
      <c r="C18" s="14">
        <v>41153</v>
      </c>
      <c r="D18" s="15" t="s">
        <v>40</v>
      </c>
      <c r="E18" s="15" t="s">
        <v>26</v>
      </c>
      <c r="F18" s="17">
        <v>345000</v>
      </c>
      <c r="G18" s="17">
        <v>-71263.240000000005</v>
      </c>
      <c r="H18" s="17">
        <v>-9334.68</v>
      </c>
      <c r="I18" s="17">
        <v>-4943.8</v>
      </c>
      <c r="J18" s="18">
        <v>0</v>
      </c>
      <c r="K18" s="17">
        <v>-20000</v>
      </c>
      <c r="L18" s="38">
        <v>0</v>
      </c>
      <c r="M18" s="17">
        <f>SUM(G18:L18)</f>
        <v>-105541.72000000002</v>
      </c>
      <c r="N18" s="19">
        <f>F18+M18</f>
        <v>239458.27999999997</v>
      </c>
    </row>
    <row r="19" spans="1:14" ht="20.100000000000001" customHeight="1" x14ac:dyDescent="0.25">
      <c r="A19" s="12" t="s">
        <v>41</v>
      </c>
      <c r="B19" s="13" t="s">
        <v>18</v>
      </c>
      <c r="C19" s="14">
        <v>40087</v>
      </c>
      <c r="D19" s="15" t="s">
        <v>42</v>
      </c>
      <c r="E19" s="15" t="s">
        <v>26</v>
      </c>
      <c r="F19" s="17">
        <v>140000</v>
      </c>
      <c r="G19" s="17">
        <v>-21136.240000000002</v>
      </c>
      <c r="H19" s="17">
        <v>-4018</v>
      </c>
      <c r="I19" s="17">
        <v>-4256</v>
      </c>
      <c r="J19" s="17">
        <v>-1512.45</v>
      </c>
      <c r="K19" s="18">
        <v>0</v>
      </c>
      <c r="L19" s="38">
        <v>0</v>
      </c>
      <c r="M19" s="17">
        <f t="shared" ref="M19:M21" si="4">SUM(G19:L19)</f>
        <v>-30922.690000000002</v>
      </c>
      <c r="N19" s="19">
        <f t="shared" ref="N19:N22" si="5">F19+M19</f>
        <v>109077.31</v>
      </c>
    </row>
    <row r="20" spans="1:14" ht="20.100000000000001" customHeight="1" x14ac:dyDescent="0.25">
      <c r="A20" s="12" t="s">
        <v>43</v>
      </c>
      <c r="B20" s="13" t="s">
        <v>22</v>
      </c>
      <c r="C20" s="14">
        <v>41334</v>
      </c>
      <c r="D20" s="15" t="s">
        <v>44</v>
      </c>
      <c r="E20" s="15" t="s">
        <v>26</v>
      </c>
      <c r="F20" s="17">
        <v>85000</v>
      </c>
      <c r="G20" s="17">
        <v>-8576.98</v>
      </c>
      <c r="H20" s="17">
        <v>-2439.5</v>
      </c>
      <c r="I20" s="17">
        <v>-2584</v>
      </c>
      <c r="J20" s="38">
        <v>0</v>
      </c>
      <c r="K20" s="18">
        <v>0</v>
      </c>
      <c r="L20" s="38">
        <v>0</v>
      </c>
      <c r="M20" s="17">
        <f t="shared" si="4"/>
        <v>-13600.48</v>
      </c>
      <c r="N20" s="19">
        <f t="shared" si="5"/>
        <v>71399.520000000004</v>
      </c>
    </row>
    <row r="21" spans="1:14" ht="20.100000000000001" customHeight="1" x14ac:dyDescent="0.25">
      <c r="A21" s="12" t="s">
        <v>45</v>
      </c>
      <c r="B21" s="13" t="s">
        <v>18</v>
      </c>
      <c r="C21" s="14">
        <v>44470</v>
      </c>
      <c r="D21" s="15" t="s">
        <v>46</v>
      </c>
      <c r="E21" s="15" t="s">
        <v>26</v>
      </c>
      <c r="F21" s="17">
        <v>65000</v>
      </c>
      <c r="G21" s="17">
        <v>-4427.57</v>
      </c>
      <c r="H21" s="17">
        <v>-1865.5</v>
      </c>
      <c r="I21" s="17">
        <v>-1976</v>
      </c>
      <c r="J21" s="18">
        <v>0</v>
      </c>
      <c r="K21" s="18">
        <v>0</v>
      </c>
      <c r="L21" s="38">
        <v>0</v>
      </c>
      <c r="M21" s="17">
        <f t="shared" si="4"/>
        <v>-8269.07</v>
      </c>
      <c r="N21" s="19">
        <f t="shared" si="5"/>
        <v>56730.93</v>
      </c>
    </row>
    <row r="22" spans="1:14" ht="20.100000000000001" customHeight="1" x14ac:dyDescent="0.25">
      <c r="A22" s="21" t="s">
        <v>29</v>
      </c>
      <c r="B22" s="34"/>
      <c r="C22" s="33"/>
      <c r="D22" s="15"/>
      <c r="E22" s="15"/>
      <c r="F22" s="22">
        <f>SUM(F18:F21)</f>
        <v>635000</v>
      </c>
      <c r="G22" s="22">
        <f>SUM(G18:G21)</f>
        <v>-105404.03</v>
      </c>
      <c r="H22" s="22">
        <f>SUM(H18:H21)</f>
        <v>-17657.68</v>
      </c>
      <c r="I22" s="22">
        <f>SUM(I18:I21)</f>
        <v>-13759.8</v>
      </c>
      <c r="J22" s="22">
        <f>J18+J19+J20+J21</f>
        <v>-1512.45</v>
      </c>
      <c r="K22" s="22">
        <f>SUM(K18:K21)</f>
        <v>-20000</v>
      </c>
      <c r="L22" s="38">
        <v>0</v>
      </c>
      <c r="M22" s="22">
        <f>SUM(M18:M21)</f>
        <v>-158333.96000000005</v>
      </c>
      <c r="N22" s="22">
        <f t="shared" si="5"/>
        <v>476666.03999999992</v>
      </c>
    </row>
    <row r="23" spans="1:14" x14ac:dyDescent="0.25">
      <c r="A23" s="24" t="s">
        <v>47</v>
      </c>
      <c r="B23" s="36"/>
      <c r="C23" s="35"/>
      <c r="D23" s="27"/>
      <c r="E23" s="27"/>
      <c r="F23" s="29"/>
      <c r="G23" s="29"/>
      <c r="H23" s="29"/>
      <c r="I23" s="29"/>
      <c r="J23" s="29"/>
      <c r="K23" s="29"/>
      <c r="L23" s="29"/>
      <c r="M23" s="29"/>
      <c r="N23" s="37"/>
    </row>
    <row r="24" spans="1:14" ht="20.100000000000001" customHeight="1" x14ac:dyDescent="0.25">
      <c r="A24" s="12" t="s">
        <v>48</v>
      </c>
      <c r="B24" s="13" t="s">
        <v>22</v>
      </c>
      <c r="C24" s="14">
        <v>44088</v>
      </c>
      <c r="D24" s="15" t="s">
        <v>49</v>
      </c>
      <c r="E24" s="15" t="s">
        <v>26</v>
      </c>
      <c r="F24" s="17">
        <v>200000</v>
      </c>
      <c r="G24" s="17">
        <v>-35911.910000000003</v>
      </c>
      <c r="H24" s="17">
        <v>-5740</v>
      </c>
      <c r="I24" s="17">
        <v>-4943.8</v>
      </c>
      <c r="J24" s="18">
        <v>0</v>
      </c>
      <c r="K24" s="18">
        <v>0</v>
      </c>
      <c r="L24" s="38">
        <v>0</v>
      </c>
      <c r="M24" s="17">
        <f>SUM(G24:L24)</f>
        <v>-46595.710000000006</v>
      </c>
      <c r="N24" s="19">
        <f>F24+M24</f>
        <v>153404.28999999998</v>
      </c>
    </row>
    <row r="25" spans="1:14" ht="20.100000000000001" customHeight="1" x14ac:dyDescent="0.25">
      <c r="A25" s="12" t="s">
        <v>50</v>
      </c>
      <c r="B25" s="13" t="s">
        <v>18</v>
      </c>
      <c r="C25" s="14">
        <v>38231</v>
      </c>
      <c r="D25" s="15" t="s">
        <v>51</v>
      </c>
      <c r="E25" s="15" t="s">
        <v>26</v>
      </c>
      <c r="F25" s="17">
        <v>81300</v>
      </c>
      <c r="G25" s="17">
        <v>-7706.65</v>
      </c>
      <c r="H25" s="17">
        <v>-2333.31</v>
      </c>
      <c r="I25" s="17">
        <v>-2471.52</v>
      </c>
      <c r="J25" s="18">
        <v>0</v>
      </c>
      <c r="K25" s="18">
        <v>0</v>
      </c>
      <c r="L25" s="38">
        <v>0</v>
      </c>
      <c r="M25" s="17">
        <f t="shared" ref="M25:M33" si="6">SUM(G25:L25)</f>
        <v>-12511.48</v>
      </c>
      <c r="N25" s="19">
        <f t="shared" ref="N25:N33" si="7">F25+M25</f>
        <v>68788.52</v>
      </c>
    </row>
    <row r="26" spans="1:14" ht="20.100000000000001" customHeight="1" x14ac:dyDescent="0.25">
      <c r="A26" s="12" t="s">
        <v>52</v>
      </c>
      <c r="B26" s="13" t="s">
        <v>22</v>
      </c>
      <c r="C26" s="14">
        <v>39995</v>
      </c>
      <c r="D26" s="15" t="s">
        <v>53</v>
      </c>
      <c r="E26" s="15" t="s">
        <v>26</v>
      </c>
      <c r="F26" s="17">
        <v>75000</v>
      </c>
      <c r="G26" s="17">
        <v>-6006.88</v>
      </c>
      <c r="H26" s="17">
        <v>-2152.5</v>
      </c>
      <c r="I26" s="17">
        <v>-2280</v>
      </c>
      <c r="J26" s="17">
        <v>-1512.45</v>
      </c>
      <c r="K26" s="18">
        <v>0</v>
      </c>
      <c r="L26" s="38">
        <v>0</v>
      </c>
      <c r="M26" s="17">
        <f t="shared" si="6"/>
        <v>-11951.830000000002</v>
      </c>
      <c r="N26" s="19">
        <f t="shared" si="7"/>
        <v>63048.17</v>
      </c>
    </row>
    <row r="27" spans="1:14" ht="20.100000000000001" customHeight="1" x14ac:dyDescent="0.25">
      <c r="A27" s="12" t="s">
        <v>54</v>
      </c>
      <c r="B27" s="13" t="s">
        <v>22</v>
      </c>
      <c r="C27" s="14">
        <v>40603</v>
      </c>
      <c r="D27" s="15" t="s">
        <v>55</v>
      </c>
      <c r="E27" s="15" t="s">
        <v>26</v>
      </c>
      <c r="F27" s="17">
        <v>62500</v>
      </c>
      <c r="G27" s="17">
        <v>-3957.12</v>
      </c>
      <c r="H27" s="17">
        <v>-1793.75</v>
      </c>
      <c r="I27" s="17">
        <v>-1900</v>
      </c>
      <c r="J27" s="18">
        <v>0</v>
      </c>
      <c r="K27" s="18">
        <v>0</v>
      </c>
      <c r="L27" s="38">
        <v>0</v>
      </c>
      <c r="M27" s="17">
        <f t="shared" si="6"/>
        <v>-7650.87</v>
      </c>
      <c r="N27" s="19">
        <f t="shared" si="7"/>
        <v>54849.13</v>
      </c>
    </row>
    <row r="28" spans="1:14" ht="20.100000000000001" customHeight="1" x14ac:dyDescent="0.25">
      <c r="A28" s="12" t="s">
        <v>56</v>
      </c>
      <c r="B28" s="13" t="s">
        <v>22</v>
      </c>
      <c r="C28" s="14">
        <v>43598</v>
      </c>
      <c r="D28" s="15" t="s">
        <v>55</v>
      </c>
      <c r="E28" s="15" t="s">
        <v>26</v>
      </c>
      <c r="F28" s="17">
        <v>50000</v>
      </c>
      <c r="G28" s="17">
        <v>-1854</v>
      </c>
      <c r="H28" s="17">
        <v>-1435</v>
      </c>
      <c r="I28" s="17">
        <v>-1520</v>
      </c>
      <c r="J28" s="18">
        <v>0</v>
      </c>
      <c r="K28" s="18">
        <v>0</v>
      </c>
      <c r="L28" s="38">
        <v>0</v>
      </c>
      <c r="M28" s="17">
        <f t="shared" si="6"/>
        <v>-4809</v>
      </c>
      <c r="N28" s="19">
        <f t="shared" si="7"/>
        <v>45191</v>
      </c>
    </row>
    <row r="29" spans="1:14" ht="20.100000000000001" customHeight="1" x14ac:dyDescent="0.25">
      <c r="A29" s="12" t="s">
        <v>57</v>
      </c>
      <c r="B29" s="13" t="s">
        <v>22</v>
      </c>
      <c r="C29" s="14">
        <v>38231</v>
      </c>
      <c r="D29" s="15" t="s">
        <v>51</v>
      </c>
      <c r="E29" s="15" t="s">
        <v>58</v>
      </c>
      <c r="F29" s="17">
        <v>81000</v>
      </c>
      <c r="G29" s="17">
        <v>-7636.08</v>
      </c>
      <c r="H29" s="17">
        <v>-2324.6999999999998</v>
      </c>
      <c r="I29" s="17">
        <v>-2462.4</v>
      </c>
      <c r="J29" s="18">
        <v>0</v>
      </c>
      <c r="K29" s="18">
        <v>0</v>
      </c>
      <c r="L29" s="38">
        <v>0</v>
      </c>
      <c r="M29" s="17">
        <f t="shared" si="6"/>
        <v>-12423.179999999998</v>
      </c>
      <c r="N29" s="19">
        <f t="shared" si="7"/>
        <v>68576.820000000007</v>
      </c>
    </row>
    <row r="30" spans="1:14" ht="20.100000000000001" customHeight="1" x14ac:dyDescent="0.25">
      <c r="A30" s="12" t="s">
        <v>59</v>
      </c>
      <c r="B30" s="13" t="s">
        <v>18</v>
      </c>
      <c r="C30" s="14">
        <v>39845</v>
      </c>
      <c r="D30" s="15" t="s">
        <v>60</v>
      </c>
      <c r="E30" s="15" t="s">
        <v>26</v>
      </c>
      <c r="F30" s="17">
        <v>68800</v>
      </c>
      <c r="G30" s="17">
        <v>-4840.17</v>
      </c>
      <c r="H30" s="17">
        <v>-1974.56</v>
      </c>
      <c r="I30" s="17">
        <v>-2091.52</v>
      </c>
      <c r="J30" s="17">
        <v>-1512.45</v>
      </c>
      <c r="K30" s="18">
        <v>0</v>
      </c>
      <c r="L30" s="38">
        <v>0</v>
      </c>
      <c r="M30" s="17">
        <f t="shared" si="6"/>
        <v>-10418.700000000001</v>
      </c>
      <c r="N30" s="19">
        <f t="shared" si="7"/>
        <v>58381.3</v>
      </c>
    </row>
    <row r="31" spans="1:14" ht="20.100000000000001" customHeight="1" x14ac:dyDescent="0.25">
      <c r="A31" s="12" t="s">
        <v>61</v>
      </c>
      <c r="B31" s="13" t="s">
        <v>18</v>
      </c>
      <c r="C31" s="14">
        <v>44459</v>
      </c>
      <c r="D31" s="15" t="s">
        <v>62</v>
      </c>
      <c r="E31" s="15" t="s">
        <v>26</v>
      </c>
      <c r="F31" s="17">
        <v>80000</v>
      </c>
      <c r="G31" s="17">
        <v>-7400.86</v>
      </c>
      <c r="H31" s="17">
        <v>-2296</v>
      </c>
      <c r="I31" s="17">
        <v>-2432</v>
      </c>
      <c r="J31" s="18">
        <v>0</v>
      </c>
      <c r="K31" s="18">
        <v>0</v>
      </c>
      <c r="L31" s="38">
        <v>0</v>
      </c>
      <c r="M31" s="17">
        <f t="shared" si="6"/>
        <v>-12128.86</v>
      </c>
      <c r="N31" s="19">
        <f>F31+M31</f>
        <v>67871.14</v>
      </c>
    </row>
    <row r="32" spans="1:14" ht="20.100000000000001" customHeight="1" x14ac:dyDescent="0.25">
      <c r="A32" s="12" t="s">
        <v>63</v>
      </c>
      <c r="B32" s="13" t="s">
        <v>22</v>
      </c>
      <c r="C32" s="14">
        <v>43598</v>
      </c>
      <c r="D32" s="15" t="s">
        <v>64</v>
      </c>
      <c r="E32" s="15" t="s">
        <v>26</v>
      </c>
      <c r="F32" s="17">
        <v>65000</v>
      </c>
      <c r="G32" s="17">
        <v>-4427.57</v>
      </c>
      <c r="H32" s="17">
        <v>-1865.5</v>
      </c>
      <c r="I32" s="17">
        <v>-1976</v>
      </c>
      <c r="J32" s="18">
        <v>0</v>
      </c>
      <c r="K32" s="18">
        <v>0</v>
      </c>
      <c r="L32" s="38">
        <v>0</v>
      </c>
      <c r="M32" s="17">
        <f t="shared" si="6"/>
        <v>-8269.07</v>
      </c>
      <c r="N32" s="19">
        <f t="shared" si="7"/>
        <v>56730.93</v>
      </c>
    </row>
    <row r="33" spans="1:14" ht="20.100000000000001" customHeight="1" x14ac:dyDescent="0.25">
      <c r="A33" s="12" t="s">
        <v>65</v>
      </c>
      <c r="B33" s="13" t="s">
        <v>18</v>
      </c>
      <c r="C33" s="14">
        <v>44460</v>
      </c>
      <c r="D33" s="15" t="s">
        <v>64</v>
      </c>
      <c r="E33" s="15" t="s">
        <v>26</v>
      </c>
      <c r="F33" s="17">
        <v>80000</v>
      </c>
      <c r="G33" s="17">
        <v>-7400.86</v>
      </c>
      <c r="H33" s="17">
        <v>-2296</v>
      </c>
      <c r="I33" s="17">
        <v>-2432</v>
      </c>
      <c r="J33" s="18">
        <v>0</v>
      </c>
      <c r="K33" s="18">
        <v>0</v>
      </c>
      <c r="L33" s="38">
        <v>0</v>
      </c>
      <c r="M33" s="17">
        <f t="shared" si="6"/>
        <v>-12128.86</v>
      </c>
      <c r="N33" s="19">
        <f t="shared" si="7"/>
        <v>67871.14</v>
      </c>
    </row>
    <row r="34" spans="1:14" ht="20.100000000000001" customHeight="1" x14ac:dyDescent="0.25">
      <c r="A34" s="21" t="s">
        <v>29</v>
      </c>
      <c r="B34" s="34"/>
      <c r="C34" s="33"/>
      <c r="D34" s="15"/>
      <c r="E34" s="15"/>
      <c r="F34" s="22">
        <f>SUM(F24:F33)</f>
        <v>843600</v>
      </c>
      <c r="G34" s="22">
        <f>SUM(G24:G33)</f>
        <v>-87142.10000000002</v>
      </c>
      <c r="H34" s="22">
        <f>SUM(H24:H33)</f>
        <v>-24211.32</v>
      </c>
      <c r="I34" s="22">
        <f>SUM(I24:I33)</f>
        <v>-24509.239999999998</v>
      </c>
      <c r="J34" s="22">
        <f>SUM(J24:J33)</f>
        <v>-3024.9</v>
      </c>
      <c r="K34" s="18">
        <v>0</v>
      </c>
      <c r="L34" s="38">
        <v>0</v>
      </c>
      <c r="M34" s="22">
        <f>SUM(M24:M33)</f>
        <v>-138887.56</v>
      </c>
      <c r="N34" s="22">
        <f>SUM(N24:N33)</f>
        <v>704712.44000000006</v>
      </c>
    </row>
    <row r="35" spans="1:14" x14ac:dyDescent="0.25">
      <c r="A35" s="24" t="s">
        <v>66</v>
      </c>
      <c r="B35" s="36"/>
      <c r="C35" s="35"/>
      <c r="D35" s="27"/>
      <c r="E35" s="27"/>
      <c r="F35" s="29"/>
      <c r="G35" s="29"/>
      <c r="H35" s="29"/>
      <c r="I35" s="29"/>
      <c r="J35" s="29"/>
      <c r="K35" s="29"/>
      <c r="L35" s="29"/>
      <c r="M35" s="29"/>
      <c r="N35" s="37"/>
    </row>
    <row r="36" spans="1:14" ht="20.100000000000001" customHeight="1" x14ac:dyDescent="0.25">
      <c r="A36" s="12" t="s">
        <v>67</v>
      </c>
      <c r="B36" s="13" t="s">
        <v>18</v>
      </c>
      <c r="C36" s="14">
        <v>36017</v>
      </c>
      <c r="D36" s="15" t="s">
        <v>34</v>
      </c>
      <c r="E36" s="15" t="s">
        <v>26</v>
      </c>
      <c r="F36" s="17">
        <v>345000</v>
      </c>
      <c r="G36" s="17">
        <v>-70885.119999999995</v>
      </c>
      <c r="H36" s="17">
        <v>-9334.68</v>
      </c>
      <c r="I36" s="17">
        <v>-4943.8</v>
      </c>
      <c r="J36" s="17">
        <v>-1512.45</v>
      </c>
      <c r="K36" s="18">
        <v>0</v>
      </c>
      <c r="L36" s="17">
        <v>-14548.75</v>
      </c>
      <c r="M36" s="17">
        <f>SUM(G36:L36)</f>
        <v>-101224.79999999999</v>
      </c>
      <c r="N36" s="19">
        <f>F36+M36</f>
        <v>243775.2</v>
      </c>
    </row>
    <row r="37" spans="1:14" ht="20.100000000000001" customHeight="1" x14ac:dyDescent="0.25">
      <c r="A37" s="12" t="s">
        <v>68</v>
      </c>
      <c r="B37" s="13" t="s">
        <v>22</v>
      </c>
      <c r="C37" s="14">
        <v>44136</v>
      </c>
      <c r="D37" s="15" t="s">
        <v>69</v>
      </c>
      <c r="E37" s="15" t="s">
        <v>26</v>
      </c>
      <c r="F37" s="17">
        <v>200000</v>
      </c>
      <c r="G37" s="17">
        <v>-35911.910000000003</v>
      </c>
      <c r="H37" s="17">
        <v>-5740</v>
      </c>
      <c r="I37" s="17">
        <v>-4943.8</v>
      </c>
      <c r="J37" s="18">
        <v>0</v>
      </c>
      <c r="K37" s="18">
        <v>0</v>
      </c>
      <c r="L37" s="38">
        <v>0</v>
      </c>
      <c r="M37" s="17">
        <f t="shared" ref="M37:M42" si="8">SUM(G37:L37)</f>
        <v>-46595.710000000006</v>
      </c>
      <c r="N37" s="19">
        <f>F37+M37</f>
        <v>153404.28999999998</v>
      </c>
    </row>
    <row r="38" spans="1:14" ht="20.100000000000001" customHeight="1" x14ac:dyDescent="0.25">
      <c r="A38" s="12" t="s">
        <v>70</v>
      </c>
      <c r="B38" s="13" t="s">
        <v>18</v>
      </c>
      <c r="C38" s="14">
        <v>38272</v>
      </c>
      <c r="D38" s="15" t="s">
        <v>71</v>
      </c>
      <c r="E38" s="15" t="s">
        <v>26</v>
      </c>
      <c r="F38" s="17">
        <v>150000</v>
      </c>
      <c r="G38" s="17">
        <v>-23866.61</v>
      </c>
      <c r="H38" s="17">
        <v>-4305</v>
      </c>
      <c r="I38" s="17">
        <v>-4560</v>
      </c>
      <c r="J38" s="18">
        <v>0</v>
      </c>
      <c r="K38" s="18">
        <v>0</v>
      </c>
      <c r="L38" s="38">
        <v>0</v>
      </c>
      <c r="M38" s="17">
        <f t="shared" si="8"/>
        <v>-32731.61</v>
      </c>
      <c r="N38" s="19">
        <f>F38+M38</f>
        <v>117268.39</v>
      </c>
    </row>
    <row r="39" spans="1:14" ht="20.100000000000001" customHeight="1" x14ac:dyDescent="0.25">
      <c r="A39" s="12" t="s">
        <v>72</v>
      </c>
      <c r="B39" s="13" t="s">
        <v>22</v>
      </c>
      <c r="C39" s="14">
        <v>43411</v>
      </c>
      <c r="D39" s="15" t="s">
        <v>73</v>
      </c>
      <c r="E39" s="15" t="s">
        <v>26</v>
      </c>
      <c r="F39" s="17">
        <v>65000</v>
      </c>
      <c r="G39" s="17">
        <v>-4427.57</v>
      </c>
      <c r="H39" s="17">
        <v>-1865.5</v>
      </c>
      <c r="I39" s="17">
        <v>-1976</v>
      </c>
      <c r="J39" s="18">
        <v>0</v>
      </c>
      <c r="K39" s="18">
        <v>0</v>
      </c>
      <c r="L39" s="17">
        <v>-2733</v>
      </c>
      <c r="M39" s="17">
        <f t="shared" si="8"/>
        <v>-11002.07</v>
      </c>
      <c r="N39" s="19">
        <f>F39+M39</f>
        <v>53997.93</v>
      </c>
    </row>
    <row r="40" spans="1:14" ht="20.100000000000001" customHeight="1" x14ac:dyDescent="0.25">
      <c r="A40" s="12" t="s">
        <v>74</v>
      </c>
      <c r="B40" s="13" t="s">
        <v>22</v>
      </c>
      <c r="C40" s="14">
        <v>41275</v>
      </c>
      <c r="D40" s="15" t="s">
        <v>73</v>
      </c>
      <c r="E40" s="15" t="s">
        <v>26</v>
      </c>
      <c r="F40" s="17">
        <v>70200</v>
      </c>
      <c r="G40" s="17">
        <v>-5406.11</v>
      </c>
      <c r="H40" s="17">
        <v>-2014.74</v>
      </c>
      <c r="I40" s="17">
        <v>-2134.08</v>
      </c>
      <c r="J40" s="18">
        <v>0</v>
      </c>
      <c r="K40" s="18">
        <v>0</v>
      </c>
      <c r="L40" s="17">
        <v>-2733</v>
      </c>
      <c r="M40" s="17">
        <f t="shared" si="8"/>
        <v>-12287.93</v>
      </c>
      <c r="N40" s="19">
        <f t="shared" ref="N40:N42" si="9">F40+M40</f>
        <v>57912.07</v>
      </c>
    </row>
    <row r="41" spans="1:14" ht="20.100000000000001" customHeight="1" x14ac:dyDescent="0.25">
      <c r="A41" s="12" t="s">
        <v>75</v>
      </c>
      <c r="B41" s="13" t="s">
        <v>22</v>
      </c>
      <c r="C41" s="14">
        <v>44470</v>
      </c>
      <c r="D41" s="15" t="s">
        <v>73</v>
      </c>
      <c r="E41" s="15" t="s">
        <v>26</v>
      </c>
      <c r="F41" s="17">
        <v>65000</v>
      </c>
      <c r="G41" s="17">
        <v>-4427.57</v>
      </c>
      <c r="H41" s="17">
        <v>-1865.5</v>
      </c>
      <c r="I41" s="17">
        <v>-1976</v>
      </c>
      <c r="J41" s="18">
        <v>0</v>
      </c>
      <c r="K41" s="18">
        <v>0</v>
      </c>
      <c r="L41" s="17">
        <v>-8296.66</v>
      </c>
      <c r="M41" s="17">
        <f t="shared" si="8"/>
        <v>-16565.73</v>
      </c>
      <c r="N41" s="19">
        <f t="shared" si="9"/>
        <v>48434.270000000004</v>
      </c>
    </row>
    <row r="42" spans="1:14" ht="20.100000000000001" customHeight="1" x14ac:dyDescent="0.25">
      <c r="A42" s="39" t="s">
        <v>76</v>
      </c>
      <c r="B42" s="40" t="s">
        <v>18</v>
      </c>
      <c r="C42" s="41">
        <v>43252</v>
      </c>
      <c r="D42" s="42" t="s">
        <v>77</v>
      </c>
      <c r="E42" s="43" t="s">
        <v>78</v>
      </c>
      <c r="F42" s="44">
        <v>25000</v>
      </c>
      <c r="G42" s="45">
        <v>0</v>
      </c>
      <c r="H42" s="46">
        <v>-717.5</v>
      </c>
      <c r="I42" s="46">
        <v>-760</v>
      </c>
      <c r="J42" s="45">
        <v>0</v>
      </c>
      <c r="K42" s="45">
        <v>0</v>
      </c>
      <c r="L42" s="47">
        <v>0</v>
      </c>
      <c r="M42" s="17">
        <f t="shared" si="8"/>
        <v>-1477.5</v>
      </c>
      <c r="N42" s="19">
        <f t="shared" si="9"/>
        <v>23522.5</v>
      </c>
    </row>
    <row r="43" spans="1:14" ht="20.100000000000001" customHeight="1" x14ac:dyDescent="0.25">
      <c r="A43" s="21" t="s">
        <v>29</v>
      </c>
      <c r="B43" s="34"/>
      <c r="C43" s="33"/>
      <c r="D43" s="15"/>
      <c r="E43" s="15"/>
      <c r="F43" s="22">
        <f>SUM(F36:F42)</f>
        <v>920200</v>
      </c>
      <c r="G43" s="22">
        <f>SUM(G36:G42)</f>
        <v>-144924.88999999998</v>
      </c>
      <c r="H43" s="22">
        <f>SUM(H36:H42)</f>
        <v>-25842.920000000002</v>
      </c>
      <c r="I43" s="22">
        <f>SUM(I36:I42)</f>
        <v>-21293.68</v>
      </c>
      <c r="J43" s="22">
        <f>SUM(J36:J42)</f>
        <v>-1512.45</v>
      </c>
      <c r="K43" s="18">
        <v>0</v>
      </c>
      <c r="L43" s="22">
        <f>SUM(L36:L42)</f>
        <v>-28311.41</v>
      </c>
      <c r="M43" s="22">
        <f>SUM(M36:M42)</f>
        <v>-221885.35</v>
      </c>
      <c r="N43" s="22">
        <f>SUM(N36:N42)</f>
        <v>698314.65</v>
      </c>
    </row>
    <row r="44" spans="1:14" x14ac:dyDescent="0.25">
      <c r="A44" s="24" t="s">
        <v>79</v>
      </c>
      <c r="B44" s="36"/>
      <c r="C44" s="35"/>
      <c r="D44" s="27"/>
      <c r="E44" s="27"/>
      <c r="F44" s="29"/>
      <c r="G44" s="29"/>
      <c r="H44" s="29"/>
      <c r="I44" s="29"/>
      <c r="J44" s="29"/>
      <c r="K44" s="29"/>
      <c r="L44" s="29"/>
      <c r="M44" s="29"/>
      <c r="N44" s="37"/>
    </row>
    <row r="45" spans="1:14" ht="20.100000000000001" customHeight="1" x14ac:dyDescent="0.25">
      <c r="A45" s="12" t="s">
        <v>80</v>
      </c>
      <c r="B45" s="13" t="s">
        <v>22</v>
      </c>
      <c r="C45" s="14">
        <v>44136</v>
      </c>
      <c r="D45" s="15" t="s">
        <v>49</v>
      </c>
      <c r="E45" s="15" t="s">
        <v>26</v>
      </c>
      <c r="F45" s="17">
        <v>200000</v>
      </c>
      <c r="G45" s="17">
        <v>-35533.79</v>
      </c>
      <c r="H45" s="17">
        <v>-5740</v>
      </c>
      <c r="I45" s="17">
        <v>-4943.8</v>
      </c>
      <c r="J45" s="17">
        <v>-1512.45</v>
      </c>
      <c r="K45" s="18">
        <v>0</v>
      </c>
      <c r="L45" s="17"/>
      <c r="M45" s="17">
        <f>SUM(G45:L45)</f>
        <v>-47730.04</v>
      </c>
      <c r="N45" s="19">
        <f>F45+M45</f>
        <v>152269.96</v>
      </c>
    </row>
    <row r="46" spans="1:14" ht="20.100000000000001" customHeight="1" x14ac:dyDescent="0.25">
      <c r="A46" s="12" t="s">
        <v>81</v>
      </c>
      <c r="B46" s="13" t="s">
        <v>18</v>
      </c>
      <c r="C46" s="14">
        <v>44166</v>
      </c>
      <c r="D46" s="15" t="s">
        <v>82</v>
      </c>
      <c r="E46" s="15" t="s">
        <v>26</v>
      </c>
      <c r="F46" s="17">
        <v>80000</v>
      </c>
      <c r="G46" s="17">
        <v>-7022.74</v>
      </c>
      <c r="H46" s="17">
        <v>-2296</v>
      </c>
      <c r="I46" s="17">
        <v>-2432</v>
      </c>
      <c r="J46" s="17">
        <v>-1512.45</v>
      </c>
      <c r="K46" s="18">
        <v>0</v>
      </c>
      <c r="L46" s="17"/>
      <c r="M46" s="17">
        <f t="shared" ref="M46:M47" si="10">SUM(G46:L46)</f>
        <v>-13263.19</v>
      </c>
      <c r="N46" s="19">
        <f>F46+M46</f>
        <v>66736.81</v>
      </c>
    </row>
    <row r="47" spans="1:14" ht="20.100000000000001" customHeight="1" x14ac:dyDescent="0.25">
      <c r="A47" s="12" t="s">
        <v>83</v>
      </c>
      <c r="B47" s="13" t="s">
        <v>22</v>
      </c>
      <c r="C47" s="14">
        <v>41275</v>
      </c>
      <c r="D47" s="15" t="s">
        <v>84</v>
      </c>
      <c r="E47" s="15" t="s">
        <v>26</v>
      </c>
      <c r="F47" s="17">
        <v>60000</v>
      </c>
      <c r="G47" s="17">
        <v>-3486.67</v>
      </c>
      <c r="H47" s="17">
        <v>-1722</v>
      </c>
      <c r="I47" s="17">
        <v>-1824</v>
      </c>
      <c r="J47" s="18">
        <v>0</v>
      </c>
      <c r="K47" s="18">
        <v>0</v>
      </c>
      <c r="L47" s="17"/>
      <c r="M47" s="17">
        <f t="shared" si="10"/>
        <v>-7032.67</v>
      </c>
      <c r="N47" s="19">
        <f>F47+M47</f>
        <v>52967.33</v>
      </c>
    </row>
    <row r="48" spans="1:14" ht="20.100000000000001" customHeight="1" x14ac:dyDescent="0.25">
      <c r="A48" s="21" t="s">
        <v>29</v>
      </c>
      <c r="B48" s="13"/>
      <c r="C48" s="14"/>
      <c r="D48" s="15"/>
      <c r="E48" s="15"/>
      <c r="F48" s="22">
        <f>SUM(F45:F47)</f>
        <v>340000</v>
      </c>
      <c r="G48" s="22">
        <f>SUM(G45:G47)</f>
        <v>-46043.199999999997</v>
      </c>
      <c r="H48" s="22">
        <f>SUM(H45:H47)</f>
        <v>-9758</v>
      </c>
      <c r="I48" s="22">
        <f>SUM(I45:I47)</f>
        <v>-9199.7999999999993</v>
      </c>
      <c r="J48" s="22">
        <f>SUM(J45:J47)</f>
        <v>-3024.9</v>
      </c>
      <c r="K48" s="18">
        <v>0</v>
      </c>
      <c r="L48" s="22"/>
      <c r="M48" s="22">
        <f>SUM(M45:M47)</f>
        <v>-68025.900000000009</v>
      </c>
      <c r="N48" s="23">
        <f>SUM(N45:N47)</f>
        <v>271974.09999999998</v>
      </c>
    </row>
    <row r="49" spans="1:14" x14ac:dyDescent="0.25">
      <c r="A49" s="24" t="s">
        <v>85</v>
      </c>
      <c r="B49" s="25"/>
      <c r="C49" s="26"/>
      <c r="D49" s="27"/>
      <c r="E49" s="27"/>
      <c r="F49" s="28"/>
      <c r="G49" s="28"/>
      <c r="H49" s="28"/>
      <c r="I49" s="28"/>
      <c r="J49" s="29"/>
      <c r="K49" s="29"/>
      <c r="L49" s="29"/>
      <c r="M49" s="28"/>
      <c r="N49" s="30"/>
    </row>
    <row r="50" spans="1:14" ht="20.100000000000001" customHeight="1" x14ac:dyDescent="0.25">
      <c r="A50" s="12" t="s">
        <v>86</v>
      </c>
      <c r="B50" s="13" t="s">
        <v>18</v>
      </c>
      <c r="C50" s="14">
        <v>38615</v>
      </c>
      <c r="D50" s="15" t="s">
        <v>87</v>
      </c>
      <c r="E50" s="15" t="s">
        <v>26</v>
      </c>
      <c r="F50" s="17">
        <v>200000</v>
      </c>
      <c r="G50" s="17">
        <v>-35533.79</v>
      </c>
      <c r="H50" s="17">
        <v>-5740</v>
      </c>
      <c r="I50" s="17">
        <v>-4943.8</v>
      </c>
      <c r="J50" s="17">
        <v>-1512.45</v>
      </c>
      <c r="K50" s="18">
        <v>0</v>
      </c>
      <c r="L50" s="17"/>
      <c r="M50" s="17">
        <f>SUM(G50:L50)</f>
        <v>-47730.04</v>
      </c>
      <c r="N50" s="19">
        <f>F50+M50</f>
        <v>152269.96</v>
      </c>
    </row>
    <row r="51" spans="1:14" ht="20.100000000000001" customHeight="1" x14ac:dyDescent="0.25">
      <c r="A51" s="12" t="s">
        <v>88</v>
      </c>
      <c r="B51" s="13" t="s">
        <v>18</v>
      </c>
      <c r="C51" s="14">
        <v>44089</v>
      </c>
      <c r="D51" s="15" t="s">
        <v>25</v>
      </c>
      <c r="E51" s="15" t="s">
        <v>26</v>
      </c>
      <c r="F51" s="17">
        <v>140000</v>
      </c>
      <c r="G51" s="17">
        <v>-21136.240000000002</v>
      </c>
      <c r="H51" s="17">
        <v>-4018</v>
      </c>
      <c r="I51" s="17">
        <v>-4256</v>
      </c>
      <c r="J51" s="17">
        <v>-1512.45</v>
      </c>
      <c r="K51" s="18">
        <v>0</v>
      </c>
      <c r="L51" s="17"/>
      <c r="M51" s="17">
        <f t="shared" ref="M51" si="11">SUM(G51:L51)</f>
        <v>-30922.690000000002</v>
      </c>
      <c r="N51" s="19">
        <f>F51+M51</f>
        <v>109077.31</v>
      </c>
    </row>
    <row r="52" spans="1:14" ht="20.100000000000001" customHeight="1" x14ac:dyDescent="0.25">
      <c r="A52" s="21" t="s">
        <v>29</v>
      </c>
      <c r="B52" s="13"/>
      <c r="C52" s="14"/>
      <c r="D52" s="15"/>
      <c r="E52" s="15"/>
      <c r="F52" s="22">
        <f>SUM(F50:F51)</f>
        <v>340000</v>
      </c>
      <c r="G52" s="22">
        <f>SUM(G50:G51)</f>
        <v>-56670.03</v>
      </c>
      <c r="H52" s="22">
        <f>SUM(H50:H51)</f>
        <v>-9758</v>
      </c>
      <c r="I52" s="22">
        <f>SUM(I50:I51)</f>
        <v>-9199.7999999999993</v>
      </c>
      <c r="J52" s="22">
        <f>SUM(J50:J51)</f>
        <v>-3024.9</v>
      </c>
      <c r="K52" s="18">
        <v>0</v>
      </c>
      <c r="L52" s="22"/>
      <c r="M52" s="22">
        <f>SUM(M50:M51)</f>
        <v>-78652.73000000001</v>
      </c>
      <c r="N52" s="23">
        <f>SUM(N50:N51)</f>
        <v>261347.27</v>
      </c>
    </row>
    <row r="53" spans="1:14" x14ac:dyDescent="0.25">
      <c r="A53" s="24" t="s">
        <v>89</v>
      </c>
      <c r="B53" s="25"/>
      <c r="C53" s="26"/>
      <c r="D53" s="27"/>
      <c r="E53" s="27"/>
      <c r="F53" s="28"/>
      <c r="G53" s="28"/>
      <c r="H53" s="28"/>
      <c r="I53" s="28"/>
      <c r="J53" s="29"/>
      <c r="K53" s="29"/>
      <c r="L53" s="29"/>
      <c r="M53" s="28"/>
      <c r="N53" s="30"/>
    </row>
    <row r="54" spans="1:14" ht="20.100000000000001" customHeight="1" x14ac:dyDescent="0.25">
      <c r="A54" s="12" t="s">
        <v>90</v>
      </c>
      <c r="B54" s="13" t="s">
        <v>22</v>
      </c>
      <c r="C54" s="14">
        <v>35916</v>
      </c>
      <c r="D54" s="15" t="s">
        <v>91</v>
      </c>
      <c r="E54" s="15" t="s">
        <v>26</v>
      </c>
      <c r="F54" s="17">
        <v>120000</v>
      </c>
      <c r="G54" s="17">
        <v>-15297.41</v>
      </c>
      <c r="H54" s="17">
        <v>-3444</v>
      </c>
      <c r="I54" s="17">
        <v>-3648</v>
      </c>
      <c r="J54" s="17">
        <v>-6049.8</v>
      </c>
      <c r="K54" s="18">
        <v>0</v>
      </c>
      <c r="L54" s="17"/>
      <c r="M54" s="17">
        <f>SUM(G54:L54)</f>
        <v>-28439.21</v>
      </c>
      <c r="N54" s="19">
        <f>F54+M54</f>
        <v>91560.790000000008</v>
      </c>
    </row>
    <row r="55" spans="1:14" ht="20.100000000000001" customHeight="1" x14ac:dyDescent="0.25">
      <c r="A55" s="12" t="s">
        <v>92</v>
      </c>
      <c r="B55" s="13" t="s">
        <v>22</v>
      </c>
      <c r="C55" s="48">
        <v>44774</v>
      </c>
      <c r="D55" s="15" t="s">
        <v>84</v>
      </c>
      <c r="E55" s="15" t="s">
        <v>26</v>
      </c>
      <c r="F55" s="17">
        <v>55000</v>
      </c>
      <c r="G55" s="17">
        <v>-2332.81</v>
      </c>
      <c r="H55" s="17">
        <v>-1578.5</v>
      </c>
      <c r="I55" s="17">
        <v>-1672</v>
      </c>
      <c r="J55" s="17">
        <v>-1512.45</v>
      </c>
      <c r="K55" s="18">
        <v>0</v>
      </c>
      <c r="L55" s="17"/>
      <c r="M55" s="17">
        <f t="shared" ref="M55:M56" si="12">SUM(G55:L55)</f>
        <v>-7095.7599999999993</v>
      </c>
      <c r="N55" s="19">
        <f t="shared" ref="N55:N57" si="13">F55+M55</f>
        <v>47904.24</v>
      </c>
    </row>
    <row r="56" spans="1:14" ht="20.100000000000001" customHeight="1" x14ac:dyDescent="0.25">
      <c r="A56" s="12" t="s">
        <v>93</v>
      </c>
      <c r="B56" s="13" t="s">
        <v>22</v>
      </c>
      <c r="C56" s="14">
        <v>44348</v>
      </c>
      <c r="D56" s="15" t="s">
        <v>84</v>
      </c>
      <c r="E56" s="15" t="s">
        <v>26</v>
      </c>
      <c r="F56" s="17">
        <v>60000</v>
      </c>
      <c r="G56" s="17">
        <v>-3486.67</v>
      </c>
      <c r="H56" s="17">
        <v>-1722</v>
      </c>
      <c r="I56" s="17">
        <v>-1824</v>
      </c>
      <c r="J56" s="18">
        <v>0</v>
      </c>
      <c r="K56" s="18">
        <v>0</v>
      </c>
      <c r="L56" s="17"/>
      <c r="M56" s="17">
        <f t="shared" si="12"/>
        <v>-7032.67</v>
      </c>
      <c r="N56" s="19">
        <f t="shared" si="13"/>
        <v>52967.33</v>
      </c>
    </row>
    <row r="57" spans="1:14" x14ac:dyDescent="0.25">
      <c r="A57" s="21" t="s">
        <v>29</v>
      </c>
      <c r="B57" s="13"/>
      <c r="C57" s="14"/>
      <c r="D57" s="15"/>
      <c r="E57" s="15"/>
      <c r="F57" s="22">
        <f>SUM(F54:F56)</f>
        <v>235000</v>
      </c>
      <c r="G57" s="22">
        <f>SUM(G54:G56)</f>
        <v>-21116.89</v>
      </c>
      <c r="H57" s="22">
        <f>SUM(H54:H56)</f>
        <v>-6744.5</v>
      </c>
      <c r="I57" s="22">
        <f>SUM(I54:I56)</f>
        <v>-7144</v>
      </c>
      <c r="J57" s="22">
        <f>SUM(J54:J56)</f>
        <v>-7562.25</v>
      </c>
      <c r="K57" s="18">
        <v>0</v>
      </c>
      <c r="L57" s="22"/>
      <c r="M57" s="22">
        <f>SUM(M54:M56)</f>
        <v>-42567.64</v>
      </c>
      <c r="N57" s="22">
        <f t="shared" si="13"/>
        <v>192432.36</v>
      </c>
    </row>
    <row r="58" spans="1:14" ht="20.100000000000001" customHeight="1" x14ac:dyDescent="0.25">
      <c r="A58" s="24" t="s">
        <v>94</v>
      </c>
      <c r="B58" s="25"/>
      <c r="C58" s="26"/>
      <c r="D58" s="27"/>
      <c r="E58" s="27"/>
      <c r="F58" s="49"/>
      <c r="G58" s="49"/>
      <c r="H58" s="49"/>
      <c r="I58" s="49"/>
      <c r="J58" s="49"/>
      <c r="K58" s="50"/>
      <c r="L58" s="49"/>
      <c r="M58" s="49"/>
      <c r="N58" s="51"/>
    </row>
    <row r="59" spans="1:14" ht="20.100000000000001" customHeight="1" x14ac:dyDescent="0.25">
      <c r="A59" s="12" t="s">
        <v>95</v>
      </c>
      <c r="B59" s="13" t="s">
        <v>22</v>
      </c>
      <c r="C59" s="14">
        <v>38231</v>
      </c>
      <c r="D59" s="15" t="s">
        <v>96</v>
      </c>
      <c r="E59" s="15" t="s">
        <v>26</v>
      </c>
      <c r="F59" s="17">
        <v>70000</v>
      </c>
      <c r="G59" s="17">
        <v>-5368.47</v>
      </c>
      <c r="H59" s="17">
        <v>-2009</v>
      </c>
      <c r="I59" s="17">
        <v>-2128</v>
      </c>
      <c r="J59" s="18">
        <v>0</v>
      </c>
      <c r="K59" s="18">
        <v>0</v>
      </c>
      <c r="L59" s="17"/>
      <c r="M59" s="17">
        <f>SUM(G59:L59)</f>
        <v>-9505.4700000000012</v>
      </c>
      <c r="N59" s="19">
        <f>F59+M59</f>
        <v>60494.53</v>
      </c>
    </row>
    <row r="60" spans="1:14" ht="20.100000000000001" customHeight="1" x14ac:dyDescent="0.25">
      <c r="A60" s="12" t="s">
        <v>97</v>
      </c>
      <c r="B60" s="13" t="s">
        <v>22</v>
      </c>
      <c r="C60" s="14">
        <v>44470</v>
      </c>
      <c r="D60" s="15" t="s">
        <v>98</v>
      </c>
      <c r="E60" s="15" t="s">
        <v>26</v>
      </c>
      <c r="F60" s="17">
        <v>35000</v>
      </c>
      <c r="G60" s="18">
        <v>0</v>
      </c>
      <c r="H60" s="17">
        <v>-1004.5</v>
      </c>
      <c r="I60" s="17">
        <v>-1064</v>
      </c>
      <c r="J60" s="17">
        <v>-3024.9</v>
      </c>
      <c r="K60" s="18">
        <v>0</v>
      </c>
      <c r="L60" s="17"/>
      <c r="M60" s="17">
        <f>SUM(G60:L60)</f>
        <v>-5093.3999999999996</v>
      </c>
      <c r="N60" s="19">
        <f>F60+M60</f>
        <v>29906.6</v>
      </c>
    </row>
    <row r="61" spans="1:14" ht="20.100000000000001" customHeight="1" x14ac:dyDescent="0.25">
      <c r="A61" s="21" t="s">
        <v>29</v>
      </c>
      <c r="B61" s="13"/>
      <c r="C61" s="14"/>
      <c r="D61" s="15"/>
      <c r="E61" s="15"/>
      <c r="F61" s="22">
        <f>SUM(F59:F60)</f>
        <v>105000</v>
      </c>
      <c r="G61" s="22">
        <f>SUM(G59:G60)</f>
        <v>-5368.47</v>
      </c>
      <c r="H61" s="22">
        <f>SUM(H59:H60)</f>
        <v>-3013.5</v>
      </c>
      <c r="I61" s="22">
        <f>SUM(I59:I60)</f>
        <v>-3192</v>
      </c>
      <c r="J61" s="22">
        <f>SUM(J59:J60)</f>
        <v>-3024.9</v>
      </c>
      <c r="K61" s="18">
        <v>0</v>
      </c>
      <c r="L61" s="22"/>
      <c r="M61" s="22">
        <f>SUM(M59:M60)</f>
        <v>-14598.87</v>
      </c>
      <c r="N61" s="23">
        <f>SUM(N59:N60)</f>
        <v>90401.13</v>
      </c>
    </row>
    <row r="62" spans="1:14" ht="20.100000000000001" customHeight="1" x14ac:dyDescent="0.25">
      <c r="A62" s="24" t="s">
        <v>99</v>
      </c>
      <c r="B62" s="25"/>
      <c r="C62" s="26"/>
      <c r="D62" s="27"/>
      <c r="E62" s="27"/>
      <c r="F62" s="49"/>
      <c r="G62" s="49"/>
      <c r="H62" s="49"/>
      <c r="I62" s="49"/>
      <c r="J62" s="49"/>
      <c r="K62" s="50"/>
      <c r="L62" s="50"/>
      <c r="M62" s="49"/>
      <c r="N62" s="51"/>
    </row>
    <row r="63" spans="1:14" ht="20.100000000000001" customHeight="1" x14ac:dyDescent="0.25">
      <c r="A63" s="12" t="s">
        <v>100</v>
      </c>
      <c r="B63" s="13" t="s">
        <v>18</v>
      </c>
      <c r="C63" s="14">
        <v>44136</v>
      </c>
      <c r="D63" s="15" t="s">
        <v>34</v>
      </c>
      <c r="E63" s="15" t="s">
        <v>26</v>
      </c>
      <c r="F63" s="17">
        <v>200000</v>
      </c>
      <c r="G63" s="17">
        <v>-35911.910000000003</v>
      </c>
      <c r="H63" s="17">
        <v>-5740</v>
      </c>
      <c r="I63" s="17">
        <v>-4943.8</v>
      </c>
      <c r="J63" s="18">
        <v>0</v>
      </c>
      <c r="K63" s="18">
        <v>0</v>
      </c>
      <c r="L63" s="38">
        <v>0</v>
      </c>
      <c r="M63" s="17">
        <f>SUM(G63:L63)</f>
        <v>-46595.710000000006</v>
      </c>
      <c r="N63" s="19">
        <f>F63+M63</f>
        <v>153404.28999999998</v>
      </c>
    </row>
    <row r="64" spans="1:14" ht="20.100000000000001" customHeight="1" x14ac:dyDescent="0.25">
      <c r="A64" s="12" t="s">
        <v>101</v>
      </c>
      <c r="B64" s="13" t="s">
        <v>18</v>
      </c>
      <c r="C64" s="14">
        <v>38687</v>
      </c>
      <c r="D64" s="15" t="s">
        <v>102</v>
      </c>
      <c r="E64" s="15" t="s">
        <v>26</v>
      </c>
      <c r="F64" s="17">
        <v>110000</v>
      </c>
      <c r="G64" s="17">
        <v>-14457.61</v>
      </c>
      <c r="H64" s="17">
        <v>-3157</v>
      </c>
      <c r="I64" s="17">
        <v>-3344</v>
      </c>
      <c r="J64" s="52">
        <v>0</v>
      </c>
      <c r="K64" s="18">
        <v>0</v>
      </c>
      <c r="L64" s="38">
        <v>0</v>
      </c>
      <c r="M64" s="17">
        <f t="shared" ref="M64:M68" si="14">SUM(G64:L64)</f>
        <v>-20958.61</v>
      </c>
      <c r="N64" s="19">
        <f t="shared" ref="N64:N68" si="15">F64+M64</f>
        <v>89041.39</v>
      </c>
    </row>
    <row r="65" spans="1:14" ht="20.100000000000001" customHeight="1" x14ac:dyDescent="0.25">
      <c r="A65" s="12" t="s">
        <v>103</v>
      </c>
      <c r="B65" s="13" t="s">
        <v>18</v>
      </c>
      <c r="C65" s="14">
        <v>38386</v>
      </c>
      <c r="D65" s="15" t="s">
        <v>104</v>
      </c>
      <c r="E65" s="15" t="s">
        <v>26</v>
      </c>
      <c r="F65" s="17">
        <v>65000</v>
      </c>
      <c r="G65" s="17">
        <v>-4125.08</v>
      </c>
      <c r="H65" s="17">
        <v>-1865.5</v>
      </c>
      <c r="I65" s="17">
        <v>-1976</v>
      </c>
      <c r="J65" s="17">
        <v>-1512.45</v>
      </c>
      <c r="K65" s="18">
        <v>0</v>
      </c>
      <c r="L65" s="17">
        <v>-7212.12</v>
      </c>
      <c r="M65" s="17">
        <f t="shared" si="14"/>
        <v>-16691.150000000001</v>
      </c>
      <c r="N65" s="19">
        <f t="shared" si="15"/>
        <v>48308.85</v>
      </c>
    </row>
    <row r="66" spans="1:14" ht="20.100000000000001" customHeight="1" x14ac:dyDescent="0.25">
      <c r="A66" s="12" t="s">
        <v>105</v>
      </c>
      <c r="B66" s="13" t="s">
        <v>18</v>
      </c>
      <c r="C66" s="14">
        <v>43678</v>
      </c>
      <c r="D66" s="15" t="s">
        <v>106</v>
      </c>
      <c r="E66" s="15" t="s">
        <v>58</v>
      </c>
      <c r="F66" s="17">
        <v>60000</v>
      </c>
      <c r="G66" s="17">
        <v>-3486.67</v>
      </c>
      <c r="H66" s="17">
        <v>-1722</v>
      </c>
      <c r="I66" s="17">
        <v>-1824</v>
      </c>
      <c r="J66" s="18">
        <v>0</v>
      </c>
      <c r="K66" s="18">
        <v>0</v>
      </c>
      <c r="L66" s="38">
        <v>0</v>
      </c>
      <c r="M66" s="17">
        <f t="shared" si="14"/>
        <v>-7032.67</v>
      </c>
      <c r="N66" s="19">
        <f t="shared" si="15"/>
        <v>52967.33</v>
      </c>
    </row>
    <row r="67" spans="1:14" ht="20.100000000000001" customHeight="1" x14ac:dyDescent="0.25">
      <c r="A67" s="12" t="s">
        <v>107</v>
      </c>
      <c r="B67" s="13" t="s">
        <v>22</v>
      </c>
      <c r="C67" s="14">
        <v>38392</v>
      </c>
      <c r="D67" s="15" t="s">
        <v>106</v>
      </c>
      <c r="E67" s="15" t="s">
        <v>26</v>
      </c>
      <c r="F67" s="17">
        <v>60000</v>
      </c>
      <c r="G67" s="17">
        <v>-3184.18</v>
      </c>
      <c r="H67" s="17">
        <v>-1722</v>
      </c>
      <c r="I67" s="17">
        <v>-1824</v>
      </c>
      <c r="J67" s="17">
        <v>-1512.45</v>
      </c>
      <c r="K67" s="18">
        <v>0</v>
      </c>
      <c r="L67" s="38">
        <v>0</v>
      </c>
      <c r="M67" s="17">
        <f t="shared" si="14"/>
        <v>-8242.630000000001</v>
      </c>
      <c r="N67" s="19">
        <f t="shared" si="15"/>
        <v>51757.369999999995</v>
      </c>
    </row>
    <row r="68" spans="1:14" ht="20.100000000000001" customHeight="1" x14ac:dyDescent="0.25">
      <c r="A68" s="12" t="s">
        <v>108</v>
      </c>
      <c r="B68" s="13" t="s">
        <v>18</v>
      </c>
      <c r="C68" s="14">
        <v>41852</v>
      </c>
      <c r="D68" s="15" t="s">
        <v>109</v>
      </c>
      <c r="E68" s="15" t="s">
        <v>26</v>
      </c>
      <c r="F68" s="17">
        <v>45000</v>
      </c>
      <c r="G68" s="17">
        <v>-1148.33</v>
      </c>
      <c r="H68" s="53">
        <v>-1291.5</v>
      </c>
      <c r="I68" s="53">
        <v>-1368</v>
      </c>
      <c r="J68" s="38">
        <v>0</v>
      </c>
      <c r="K68" s="18">
        <v>0</v>
      </c>
      <c r="L68" s="38">
        <v>0</v>
      </c>
      <c r="M68" s="17">
        <f t="shared" si="14"/>
        <v>-3807.83</v>
      </c>
      <c r="N68" s="19">
        <f t="shared" si="15"/>
        <v>41192.17</v>
      </c>
    </row>
    <row r="69" spans="1:14" ht="20.100000000000001" customHeight="1" x14ac:dyDescent="0.25">
      <c r="A69" s="21" t="s">
        <v>29</v>
      </c>
      <c r="B69" s="34"/>
      <c r="C69" s="33"/>
      <c r="D69" s="15"/>
      <c r="E69" s="15"/>
      <c r="F69" s="22">
        <f>SUM(F63:F68)</f>
        <v>540000</v>
      </c>
      <c r="G69" s="22">
        <f>SUM(G63:G68)</f>
        <v>-62313.780000000006</v>
      </c>
      <c r="H69" s="22">
        <f>SUM(H63:H68)</f>
        <v>-15498</v>
      </c>
      <c r="I69" s="22">
        <f>SUM(I63:I68)</f>
        <v>-15279.8</v>
      </c>
      <c r="J69" s="22">
        <f>SUM(J63:J68)</f>
        <v>-3024.9</v>
      </c>
      <c r="K69" s="18">
        <v>0</v>
      </c>
      <c r="L69" s="22">
        <f>SUM(L63:L68)</f>
        <v>-7212.12</v>
      </c>
      <c r="M69" s="22">
        <f>SUM(M63:M68)</f>
        <v>-103328.6</v>
      </c>
      <c r="N69" s="23">
        <f>SUM(N63:N68)</f>
        <v>436671.39999999997</v>
      </c>
    </row>
    <row r="70" spans="1:14" ht="20.100000000000001" customHeight="1" x14ac:dyDescent="0.25">
      <c r="A70" s="24" t="s">
        <v>110</v>
      </c>
      <c r="B70" s="36"/>
      <c r="C70" s="35"/>
      <c r="D70" s="27"/>
      <c r="E70" s="27"/>
      <c r="F70" s="29"/>
      <c r="G70" s="29"/>
      <c r="H70" s="29"/>
      <c r="I70" s="29"/>
      <c r="J70" s="29"/>
      <c r="K70" s="29"/>
      <c r="L70" s="29"/>
      <c r="M70" s="29"/>
      <c r="N70" s="37"/>
    </row>
    <row r="71" spans="1:14" ht="20.100000000000001" customHeight="1" x14ac:dyDescent="0.25">
      <c r="A71" s="12" t="s">
        <v>111</v>
      </c>
      <c r="B71" s="13" t="s">
        <v>18</v>
      </c>
      <c r="C71" s="14">
        <v>42767</v>
      </c>
      <c r="D71" s="15" t="s">
        <v>112</v>
      </c>
      <c r="E71" s="15" t="s">
        <v>26</v>
      </c>
      <c r="F71" s="17">
        <v>70000</v>
      </c>
      <c r="G71" s="17">
        <v>-5368.47</v>
      </c>
      <c r="H71" s="17">
        <v>-2009</v>
      </c>
      <c r="I71" s="17">
        <v>-2128</v>
      </c>
      <c r="J71" s="18">
        <v>0</v>
      </c>
      <c r="K71" s="18">
        <v>0</v>
      </c>
      <c r="L71" s="38">
        <v>0</v>
      </c>
      <c r="M71" s="17">
        <f>SUM(G71:L71)</f>
        <v>-9505.4700000000012</v>
      </c>
      <c r="N71" s="19">
        <f>F71+M71</f>
        <v>60494.53</v>
      </c>
    </row>
    <row r="72" spans="1:14" ht="20.100000000000001" customHeight="1" x14ac:dyDescent="0.25">
      <c r="A72" s="12" t="s">
        <v>113</v>
      </c>
      <c r="B72" s="34" t="s">
        <v>22</v>
      </c>
      <c r="C72" s="14">
        <v>44743</v>
      </c>
      <c r="D72" s="15" t="s">
        <v>28</v>
      </c>
      <c r="E72" s="15" t="s">
        <v>26</v>
      </c>
      <c r="F72" s="17">
        <v>70000</v>
      </c>
      <c r="G72" s="17">
        <v>-5368.47</v>
      </c>
      <c r="H72" s="17">
        <v>-2009</v>
      </c>
      <c r="I72" s="17">
        <v>-2128</v>
      </c>
      <c r="J72" s="18">
        <v>0</v>
      </c>
      <c r="K72" s="18">
        <v>0</v>
      </c>
      <c r="L72" s="38">
        <v>0</v>
      </c>
      <c r="M72" s="17">
        <f>SUM(G72:L72)</f>
        <v>-9505.4700000000012</v>
      </c>
      <c r="N72" s="19">
        <f>F72+M72</f>
        <v>60494.53</v>
      </c>
    </row>
    <row r="73" spans="1:14" ht="20.100000000000001" customHeight="1" x14ac:dyDescent="0.25">
      <c r="A73" s="21" t="s">
        <v>29</v>
      </c>
      <c r="B73" s="34"/>
      <c r="C73" s="33"/>
      <c r="D73" s="15"/>
      <c r="E73" s="15"/>
      <c r="F73" s="22">
        <f>SUM(F71:F72)</f>
        <v>140000</v>
      </c>
      <c r="G73" s="22">
        <f t="shared" ref="G73:M73" si="16">SUM(G71:G72)</f>
        <v>-10736.94</v>
      </c>
      <c r="H73" s="22">
        <f t="shared" si="16"/>
        <v>-4018</v>
      </c>
      <c r="I73" s="22">
        <f t="shared" si="16"/>
        <v>-4256</v>
      </c>
      <c r="J73" s="54">
        <f t="shared" si="16"/>
        <v>0</v>
      </c>
      <c r="K73" s="54">
        <f t="shared" si="16"/>
        <v>0</v>
      </c>
      <c r="L73" s="54"/>
      <c r="M73" s="22">
        <f t="shared" si="16"/>
        <v>-19010.940000000002</v>
      </c>
      <c r="N73" s="23">
        <f>SUM(N71:N72)</f>
        <v>120989.06</v>
      </c>
    </row>
    <row r="74" spans="1:14" ht="20.100000000000001" customHeight="1" x14ac:dyDescent="0.25">
      <c r="A74" s="24" t="s">
        <v>114</v>
      </c>
      <c r="B74" s="36"/>
      <c r="C74" s="35"/>
      <c r="D74" s="27"/>
      <c r="E74" s="27"/>
      <c r="F74" s="29"/>
      <c r="G74" s="29"/>
      <c r="H74" s="29"/>
      <c r="I74" s="29"/>
      <c r="J74" s="29"/>
      <c r="K74" s="29"/>
      <c r="L74" s="29"/>
      <c r="M74" s="29"/>
      <c r="N74" s="37"/>
    </row>
    <row r="75" spans="1:14" ht="20.100000000000001" customHeight="1" x14ac:dyDescent="0.25">
      <c r="A75" s="12" t="s">
        <v>115</v>
      </c>
      <c r="B75" s="13" t="s">
        <v>22</v>
      </c>
      <c r="C75" s="14">
        <v>44197</v>
      </c>
      <c r="D75" s="15" t="s">
        <v>49</v>
      </c>
      <c r="E75" s="15" t="s">
        <v>26</v>
      </c>
      <c r="F75" s="17">
        <v>120000</v>
      </c>
      <c r="G75" s="17">
        <v>-16431.740000000002</v>
      </c>
      <c r="H75" s="17">
        <v>-3444</v>
      </c>
      <c r="I75" s="17">
        <v>-3648</v>
      </c>
      <c r="J75" s="17">
        <v>-1512.45</v>
      </c>
      <c r="K75" s="18">
        <v>0</v>
      </c>
      <c r="L75" s="17">
        <v>-4014.66</v>
      </c>
      <c r="M75" s="17">
        <f>SUM(G75:L75)</f>
        <v>-29050.850000000002</v>
      </c>
      <c r="N75" s="19">
        <f>F75+M75</f>
        <v>90949.15</v>
      </c>
    </row>
    <row r="76" spans="1:14" ht="20.100000000000001" customHeight="1" x14ac:dyDescent="0.25">
      <c r="A76" s="12" t="s">
        <v>116</v>
      </c>
      <c r="B76" s="13" t="s">
        <v>22</v>
      </c>
      <c r="C76" s="14">
        <v>43556</v>
      </c>
      <c r="D76" s="15" t="s">
        <v>84</v>
      </c>
      <c r="E76" s="15" t="s">
        <v>26</v>
      </c>
      <c r="F76" s="17">
        <v>60000</v>
      </c>
      <c r="G76" s="17">
        <v>-3184.18</v>
      </c>
      <c r="H76" s="17">
        <v>-1722</v>
      </c>
      <c r="I76" s="17">
        <v>-1824</v>
      </c>
      <c r="J76" s="17">
        <v>-1512.45</v>
      </c>
      <c r="K76" s="18">
        <v>0</v>
      </c>
      <c r="L76" s="17">
        <v>0</v>
      </c>
      <c r="M76" s="17">
        <f t="shared" ref="M76:M77" si="17">SUM(G76:L76)</f>
        <v>-8242.630000000001</v>
      </c>
      <c r="N76" s="19">
        <f t="shared" ref="N76:N77" si="18">F76+M76</f>
        <v>51757.369999999995</v>
      </c>
    </row>
    <row r="77" spans="1:14" ht="20.100000000000001" customHeight="1" x14ac:dyDescent="0.25">
      <c r="A77" s="12" t="s">
        <v>117</v>
      </c>
      <c r="B77" s="13" t="s">
        <v>18</v>
      </c>
      <c r="C77" s="14">
        <v>44348</v>
      </c>
      <c r="D77" s="15" t="s">
        <v>84</v>
      </c>
      <c r="E77" s="15" t="s">
        <v>26</v>
      </c>
      <c r="F77" s="17">
        <v>60000</v>
      </c>
      <c r="G77" s="17">
        <v>-3486.67</v>
      </c>
      <c r="H77" s="17">
        <v>-1722</v>
      </c>
      <c r="I77" s="17">
        <v>-1824</v>
      </c>
      <c r="J77" s="18">
        <v>0</v>
      </c>
      <c r="K77" s="18">
        <v>0</v>
      </c>
      <c r="L77" s="17">
        <v>0</v>
      </c>
      <c r="M77" s="17">
        <f t="shared" si="17"/>
        <v>-7032.67</v>
      </c>
      <c r="N77" s="19">
        <f t="shared" si="18"/>
        <v>52967.33</v>
      </c>
    </row>
    <row r="78" spans="1:14" ht="20.100000000000001" customHeight="1" x14ac:dyDescent="0.25">
      <c r="A78" s="21" t="s">
        <v>29</v>
      </c>
      <c r="B78" s="13"/>
      <c r="C78" s="14"/>
      <c r="D78" s="15"/>
      <c r="E78" s="15"/>
      <c r="F78" s="22">
        <f>SUM(F75:F77)</f>
        <v>240000</v>
      </c>
      <c r="G78" s="22">
        <f>SUM(G75:G77)</f>
        <v>-23102.590000000004</v>
      </c>
      <c r="H78" s="22">
        <f>SUM(H75:H77)</f>
        <v>-6888</v>
      </c>
      <c r="I78" s="22">
        <f>SUM(I75:I77)</f>
        <v>-7296</v>
      </c>
      <c r="J78" s="22">
        <f>SUM(J75:J77)</f>
        <v>-3024.9</v>
      </c>
      <c r="K78" s="18">
        <v>0</v>
      </c>
      <c r="L78" s="22">
        <f>SUM(L75:L77)</f>
        <v>-4014.66</v>
      </c>
      <c r="M78" s="22">
        <f>SUM(M75:M77)</f>
        <v>-44326.15</v>
      </c>
      <c r="N78" s="23">
        <f>SUM(N75:N77)</f>
        <v>195673.84999999998</v>
      </c>
    </row>
    <row r="79" spans="1:14" ht="20.100000000000001" customHeight="1" x14ac:dyDescent="0.25">
      <c r="A79" s="24" t="s">
        <v>118</v>
      </c>
      <c r="B79" s="25"/>
      <c r="C79" s="26"/>
      <c r="D79" s="27"/>
      <c r="E79" s="27"/>
      <c r="F79" s="49"/>
      <c r="G79" s="49"/>
      <c r="H79" s="49"/>
      <c r="I79" s="49"/>
      <c r="J79" s="49"/>
      <c r="K79" s="50"/>
      <c r="L79" s="50"/>
      <c r="M79" s="49"/>
      <c r="N79" s="51"/>
    </row>
    <row r="80" spans="1:14" ht="20.100000000000001" customHeight="1" x14ac:dyDescent="0.25">
      <c r="A80" s="12" t="s">
        <v>119</v>
      </c>
      <c r="B80" s="13" t="s">
        <v>18</v>
      </c>
      <c r="C80" s="14">
        <v>39552</v>
      </c>
      <c r="D80" s="15" t="s">
        <v>34</v>
      </c>
      <c r="E80" s="15" t="s">
        <v>26</v>
      </c>
      <c r="F80" s="17">
        <v>120000</v>
      </c>
      <c r="G80" s="17">
        <v>-16809.86</v>
      </c>
      <c r="H80" s="17">
        <v>-3444</v>
      </c>
      <c r="I80" s="17">
        <v>-3648</v>
      </c>
      <c r="J80" s="18">
        <v>0</v>
      </c>
      <c r="K80" s="18">
        <v>0</v>
      </c>
      <c r="L80" s="38">
        <v>0</v>
      </c>
      <c r="M80" s="17">
        <f>SUM(G80:L80)</f>
        <v>-23901.86</v>
      </c>
      <c r="N80" s="19">
        <f>F80+M80</f>
        <v>96098.14</v>
      </c>
    </row>
    <row r="81" spans="1:14" ht="20.100000000000001" customHeight="1" x14ac:dyDescent="0.25">
      <c r="A81" s="12" t="s">
        <v>120</v>
      </c>
      <c r="B81" s="13" t="s">
        <v>18</v>
      </c>
      <c r="C81" s="14">
        <v>43647</v>
      </c>
      <c r="D81" s="15" t="s">
        <v>25</v>
      </c>
      <c r="E81" s="15" t="s">
        <v>26</v>
      </c>
      <c r="F81" s="17">
        <v>80000</v>
      </c>
      <c r="G81" s="17">
        <v>-6645.29</v>
      </c>
      <c r="H81" s="17">
        <v>-2296</v>
      </c>
      <c r="I81" s="17">
        <v>-2432</v>
      </c>
      <c r="J81" s="17">
        <v>-3024.9</v>
      </c>
      <c r="K81" s="18">
        <v>0</v>
      </c>
      <c r="L81" s="17">
        <v>-2325.66</v>
      </c>
      <c r="M81" s="17">
        <f t="shared" ref="M81:M85" si="19">SUM(G81:L81)</f>
        <v>-16723.849999999999</v>
      </c>
      <c r="N81" s="19">
        <f t="shared" ref="N81:N85" si="20">F81+M81</f>
        <v>63276.15</v>
      </c>
    </row>
    <row r="82" spans="1:14" ht="20.100000000000001" customHeight="1" x14ac:dyDescent="0.25">
      <c r="A82" s="12" t="s">
        <v>121</v>
      </c>
      <c r="B82" s="13" t="s">
        <v>22</v>
      </c>
      <c r="C82" s="14">
        <v>42401</v>
      </c>
      <c r="D82" s="15" t="s">
        <v>84</v>
      </c>
      <c r="E82" s="15" t="s">
        <v>26</v>
      </c>
      <c r="F82" s="17">
        <v>60000</v>
      </c>
      <c r="G82" s="17">
        <v>-3486.67</v>
      </c>
      <c r="H82" s="17">
        <v>-1722</v>
      </c>
      <c r="I82" s="17">
        <v>-1824</v>
      </c>
      <c r="J82" s="18">
        <v>0</v>
      </c>
      <c r="K82" s="18">
        <v>0</v>
      </c>
      <c r="L82" s="17">
        <v>-2809</v>
      </c>
      <c r="M82" s="17">
        <f t="shared" si="19"/>
        <v>-9841.67</v>
      </c>
      <c r="N82" s="19">
        <f t="shared" si="20"/>
        <v>50158.33</v>
      </c>
    </row>
    <row r="83" spans="1:14" ht="20.100000000000001" customHeight="1" x14ac:dyDescent="0.25">
      <c r="A83" s="12" t="s">
        <v>122</v>
      </c>
      <c r="B83" s="13" t="s">
        <v>22</v>
      </c>
      <c r="C83" s="14">
        <v>44470</v>
      </c>
      <c r="D83" s="15" t="s">
        <v>84</v>
      </c>
      <c r="E83" s="15" t="s">
        <v>26</v>
      </c>
      <c r="F83" s="17">
        <v>60000</v>
      </c>
      <c r="G83" s="17">
        <v>-2881.69</v>
      </c>
      <c r="H83" s="17">
        <v>-1722</v>
      </c>
      <c r="I83" s="17">
        <v>-1824</v>
      </c>
      <c r="J83" s="17">
        <v>-3024.9</v>
      </c>
      <c r="K83" s="18">
        <v>0</v>
      </c>
      <c r="L83" s="17">
        <v>-4986.66</v>
      </c>
      <c r="M83" s="17">
        <f t="shared" si="19"/>
        <v>-14439.25</v>
      </c>
      <c r="N83" s="19">
        <f t="shared" si="20"/>
        <v>45560.75</v>
      </c>
    </row>
    <row r="84" spans="1:14" ht="20.100000000000001" customHeight="1" x14ac:dyDescent="0.25">
      <c r="A84" s="12" t="s">
        <v>123</v>
      </c>
      <c r="B84" s="13" t="s">
        <v>22</v>
      </c>
      <c r="C84" s="14">
        <v>43313</v>
      </c>
      <c r="D84" s="15" t="s">
        <v>84</v>
      </c>
      <c r="E84" s="15" t="s">
        <v>26</v>
      </c>
      <c r="F84" s="17">
        <v>60000</v>
      </c>
      <c r="G84" s="17">
        <v>-3486.67</v>
      </c>
      <c r="H84" s="17">
        <v>-1722</v>
      </c>
      <c r="I84" s="17">
        <v>-1824</v>
      </c>
      <c r="J84" s="18">
        <v>0</v>
      </c>
      <c r="K84" s="18">
        <v>0</v>
      </c>
      <c r="L84" s="17">
        <v>-2548</v>
      </c>
      <c r="M84" s="17">
        <f t="shared" si="19"/>
        <v>-9580.67</v>
      </c>
      <c r="N84" s="19">
        <f t="shared" si="20"/>
        <v>50419.33</v>
      </c>
    </row>
    <row r="85" spans="1:14" ht="20.100000000000001" customHeight="1" x14ac:dyDescent="0.25">
      <c r="A85" s="12" t="s">
        <v>124</v>
      </c>
      <c r="B85" s="13" t="s">
        <v>22</v>
      </c>
      <c r="C85" s="14">
        <v>44095</v>
      </c>
      <c r="D85" s="15" t="s">
        <v>125</v>
      </c>
      <c r="E85" s="15" t="s">
        <v>26</v>
      </c>
      <c r="F85" s="17">
        <v>30000</v>
      </c>
      <c r="G85" s="18">
        <v>0</v>
      </c>
      <c r="H85" s="55">
        <v>-861</v>
      </c>
      <c r="I85" s="55">
        <v>-912</v>
      </c>
      <c r="J85" s="18">
        <v>0</v>
      </c>
      <c r="K85" s="18">
        <v>0</v>
      </c>
      <c r="L85" s="38">
        <v>0</v>
      </c>
      <c r="M85" s="17">
        <f t="shared" si="19"/>
        <v>-1773</v>
      </c>
      <c r="N85" s="19">
        <f t="shared" si="20"/>
        <v>28227</v>
      </c>
    </row>
    <row r="86" spans="1:14" ht="20.100000000000001" customHeight="1" x14ac:dyDescent="0.25">
      <c r="A86" s="21" t="s">
        <v>29</v>
      </c>
      <c r="B86" s="13"/>
      <c r="C86" s="14"/>
      <c r="D86" s="15"/>
      <c r="E86" s="15"/>
      <c r="F86" s="22">
        <f>SUM(F80:F85)</f>
        <v>410000</v>
      </c>
      <c r="G86" s="22">
        <f>SUM(G80:G85)</f>
        <v>-33310.18</v>
      </c>
      <c r="H86" s="22">
        <f>SUM(H80:H85)</f>
        <v>-11767</v>
      </c>
      <c r="I86" s="22">
        <f>SUM(I80:I85)</f>
        <v>-12464</v>
      </c>
      <c r="J86" s="22">
        <f>SUM(J80:J85)</f>
        <v>-6049.8</v>
      </c>
      <c r="K86" s="18">
        <v>0</v>
      </c>
      <c r="L86" s="22">
        <f>SUM(L80:L85)</f>
        <v>-12669.32</v>
      </c>
      <c r="M86" s="22">
        <f>SUM(M80:M85)</f>
        <v>-76260.3</v>
      </c>
      <c r="N86" s="23">
        <f>SUM(N80:N85)</f>
        <v>333739.7</v>
      </c>
    </row>
    <row r="87" spans="1:14" ht="20.100000000000001" customHeight="1" x14ac:dyDescent="0.25">
      <c r="A87" s="24" t="s">
        <v>126</v>
      </c>
      <c r="B87" s="25"/>
      <c r="C87" s="26"/>
      <c r="D87" s="27"/>
      <c r="E87" s="27"/>
      <c r="F87" s="28"/>
      <c r="G87" s="29"/>
      <c r="H87" s="29"/>
      <c r="I87" s="29"/>
      <c r="J87" s="29"/>
      <c r="K87" s="29"/>
      <c r="L87" s="29"/>
      <c r="M87" s="28"/>
      <c r="N87" s="30"/>
    </row>
    <row r="88" spans="1:14" ht="20.100000000000001" customHeight="1" x14ac:dyDescent="0.25">
      <c r="A88" s="12" t="s">
        <v>127</v>
      </c>
      <c r="B88" s="13" t="s">
        <v>18</v>
      </c>
      <c r="C88" s="14">
        <v>44480</v>
      </c>
      <c r="D88" s="15" t="s">
        <v>34</v>
      </c>
      <c r="E88" s="15" t="s">
        <v>26</v>
      </c>
      <c r="F88" s="17">
        <v>120000</v>
      </c>
      <c r="G88" s="17">
        <v>-16809.86</v>
      </c>
      <c r="H88" s="17">
        <v>-3444</v>
      </c>
      <c r="I88" s="17">
        <v>-3648</v>
      </c>
      <c r="J88" s="18">
        <v>0</v>
      </c>
      <c r="K88" s="18">
        <v>0</v>
      </c>
      <c r="L88" s="17"/>
      <c r="M88" s="17">
        <f>SUM(G88:L88)</f>
        <v>-23901.86</v>
      </c>
      <c r="N88" s="19">
        <f>F88+M88</f>
        <v>96098.14</v>
      </c>
    </row>
    <row r="89" spans="1:14" ht="20.100000000000001" customHeight="1" x14ac:dyDescent="0.25">
      <c r="A89" s="21" t="s">
        <v>29</v>
      </c>
      <c r="B89" s="34"/>
      <c r="C89" s="33"/>
      <c r="D89" s="15"/>
      <c r="E89" s="15"/>
      <c r="F89" s="22">
        <f>SUM(F88:F88)</f>
        <v>120000</v>
      </c>
      <c r="G89" s="22">
        <f>SUM(G88:G88)</f>
        <v>-16809.86</v>
      </c>
      <c r="H89" s="22">
        <f>SUM(H88:H88)</f>
        <v>-3444</v>
      </c>
      <c r="I89" s="22">
        <f>SUM(I88:I88)</f>
        <v>-3648</v>
      </c>
      <c r="J89" s="56">
        <v>0</v>
      </c>
      <c r="K89" s="56">
        <v>0</v>
      </c>
      <c r="L89" s="22"/>
      <c r="M89" s="22">
        <f>SUM(M88:M88)</f>
        <v>-23901.86</v>
      </c>
      <c r="N89" s="23">
        <f>SUM(N88:N88)</f>
        <v>96098.14</v>
      </c>
    </row>
    <row r="90" spans="1:14" ht="20.100000000000001" customHeight="1" x14ac:dyDescent="0.25">
      <c r="A90" s="24" t="s">
        <v>128</v>
      </c>
      <c r="B90" s="36"/>
      <c r="C90" s="35"/>
      <c r="D90" s="27"/>
      <c r="E90" s="27"/>
      <c r="F90" s="29"/>
      <c r="G90" s="29"/>
      <c r="H90" s="29"/>
      <c r="I90" s="29"/>
      <c r="J90" s="29"/>
      <c r="K90" s="29"/>
      <c r="L90" s="29"/>
      <c r="M90" s="29"/>
      <c r="N90" s="37"/>
    </row>
    <row r="91" spans="1:14" ht="20.100000000000001" customHeight="1" x14ac:dyDescent="0.25">
      <c r="A91" s="12" t="s">
        <v>129</v>
      </c>
      <c r="B91" s="13" t="s">
        <v>18</v>
      </c>
      <c r="C91" s="14">
        <v>44263</v>
      </c>
      <c r="D91" s="15" t="s">
        <v>34</v>
      </c>
      <c r="E91" s="15" t="s">
        <v>26</v>
      </c>
      <c r="F91" s="17">
        <v>120000</v>
      </c>
      <c r="G91" s="17">
        <v>-16809.86</v>
      </c>
      <c r="H91" s="17">
        <v>-3444</v>
      </c>
      <c r="I91" s="17">
        <v>-3648</v>
      </c>
      <c r="J91" s="18">
        <v>0</v>
      </c>
      <c r="K91" s="18">
        <v>0</v>
      </c>
      <c r="L91" s="17"/>
      <c r="M91" s="17">
        <f>SUM(G91:L91)</f>
        <v>-23901.86</v>
      </c>
      <c r="N91" s="19">
        <f>F91+M91</f>
        <v>96098.14</v>
      </c>
    </row>
    <row r="92" spans="1:14" ht="20.100000000000001" customHeight="1" x14ac:dyDescent="0.25">
      <c r="A92" s="12" t="s">
        <v>130</v>
      </c>
      <c r="B92" s="13" t="s">
        <v>22</v>
      </c>
      <c r="C92" s="14">
        <v>44682</v>
      </c>
      <c r="D92" s="15" t="s">
        <v>84</v>
      </c>
      <c r="E92" s="15" t="s">
        <v>26</v>
      </c>
      <c r="F92" s="17">
        <v>60000</v>
      </c>
      <c r="G92" s="17">
        <v>-3486.67</v>
      </c>
      <c r="H92" s="17">
        <v>-1722</v>
      </c>
      <c r="I92" s="17">
        <v>-1824</v>
      </c>
      <c r="J92" s="18">
        <v>0</v>
      </c>
      <c r="K92" s="18">
        <v>0</v>
      </c>
      <c r="L92" s="17"/>
      <c r="M92" s="17">
        <f>SUM(G92:L92)</f>
        <v>-7032.67</v>
      </c>
      <c r="N92" s="19">
        <f>F92+M92</f>
        <v>52967.33</v>
      </c>
    </row>
    <row r="93" spans="1:14" ht="20.100000000000001" customHeight="1" x14ac:dyDescent="0.25">
      <c r="A93" s="21" t="s">
        <v>29</v>
      </c>
      <c r="B93" s="34"/>
      <c r="C93" s="33"/>
      <c r="D93" s="15"/>
      <c r="E93" s="15"/>
      <c r="F93" s="22">
        <f>SUM(F91:F92)</f>
        <v>180000</v>
      </c>
      <c r="G93" s="22">
        <f>SUM(G91:G92)</f>
        <v>-20296.53</v>
      </c>
      <c r="H93" s="22">
        <f>SUM(H91:H92)</f>
        <v>-5166</v>
      </c>
      <c r="I93" s="22">
        <f>SUM(I91:I92)</f>
        <v>-5472</v>
      </c>
      <c r="J93" s="56"/>
      <c r="K93" s="56">
        <v>0</v>
      </c>
      <c r="L93" s="22"/>
      <c r="M93" s="22">
        <f>SUM(M91:M92)</f>
        <v>-30934.53</v>
      </c>
      <c r="N93" s="23">
        <f>SUM(N91:N92)</f>
        <v>149065.47</v>
      </c>
    </row>
    <row r="94" spans="1:14" ht="20.100000000000001" customHeight="1" x14ac:dyDescent="0.25">
      <c r="A94" s="24" t="s">
        <v>131</v>
      </c>
      <c r="B94" s="36"/>
      <c r="C94" s="35"/>
      <c r="D94" s="27"/>
      <c r="E94" s="27"/>
      <c r="F94" s="49"/>
      <c r="G94" s="49"/>
      <c r="H94" s="49"/>
      <c r="I94" s="49"/>
      <c r="J94" s="50"/>
      <c r="K94" s="50"/>
      <c r="L94" s="50"/>
      <c r="M94" s="49"/>
      <c r="N94" s="51"/>
    </row>
    <row r="95" spans="1:14" ht="20.100000000000001" customHeight="1" x14ac:dyDescent="0.25">
      <c r="A95" s="12" t="s">
        <v>132</v>
      </c>
      <c r="B95" s="13" t="s">
        <v>18</v>
      </c>
      <c r="C95" s="14">
        <v>44348</v>
      </c>
      <c r="D95" s="15" t="s">
        <v>34</v>
      </c>
      <c r="E95" s="15" t="s">
        <v>26</v>
      </c>
      <c r="F95" s="17">
        <v>110000</v>
      </c>
      <c r="G95" s="17">
        <v>-14457.61</v>
      </c>
      <c r="H95" s="17">
        <v>-3157</v>
      </c>
      <c r="I95" s="17">
        <v>-3344</v>
      </c>
      <c r="J95" s="18">
        <v>0</v>
      </c>
      <c r="K95" s="18">
        <v>0</v>
      </c>
      <c r="L95" s="38">
        <v>0</v>
      </c>
      <c r="M95" s="17">
        <f>SUM(G95:L95)</f>
        <v>-20958.61</v>
      </c>
      <c r="N95" s="19">
        <f>F95+M95</f>
        <v>89041.39</v>
      </c>
    </row>
    <row r="96" spans="1:14" ht="20.100000000000001" customHeight="1" x14ac:dyDescent="0.25">
      <c r="A96" s="12" t="s">
        <v>133</v>
      </c>
      <c r="B96" s="13" t="s">
        <v>18</v>
      </c>
      <c r="C96" s="14">
        <v>44448</v>
      </c>
      <c r="D96" s="15" t="s">
        <v>37</v>
      </c>
      <c r="E96" s="15" t="s">
        <v>26</v>
      </c>
      <c r="F96" s="17">
        <v>45000</v>
      </c>
      <c r="G96" s="17">
        <v>-1148.33</v>
      </c>
      <c r="H96" s="17">
        <v>-1291.5</v>
      </c>
      <c r="I96" s="17">
        <v>-1368</v>
      </c>
      <c r="J96" s="18">
        <v>0</v>
      </c>
      <c r="K96" s="18">
        <v>0</v>
      </c>
      <c r="L96" s="17">
        <v>-4607.66</v>
      </c>
      <c r="M96" s="17">
        <f t="shared" ref="M96:M113" si="21">SUM(G96:L96)</f>
        <v>-8415.49</v>
      </c>
      <c r="N96" s="19">
        <f t="shared" ref="N96:N113" si="22">F96+M96</f>
        <v>36584.51</v>
      </c>
    </row>
    <row r="97" spans="1:14" ht="20.100000000000001" customHeight="1" x14ac:dyDescent="0.25">
      <c r="A97" s="12" t="s">
        <v>134</v>
      </c>
      <c r="B97" s="13" t="s">
        <v>18</v>
      </c>
      <c r="C97" s="14">
        <v>44230</v>
      </c>
      <c r="D97" s="15" t="s">
        <v>37</v>
      </c>
      <c r="E97" s="15" t="s">
        <v>26</v>
      </c>
      <c r="F97" s="17">
        <v>45000</v>
      </c>
      <c r="G97" s="17">
        <v>-1148.33</v>
      </c>
      <c r="H97" s="17">
        <v>-1291.5</v>
      </c>
      <c r="I97" s="17">
        <v>-1368</v>
      </c>
      <c r="J97" s="18">
        <v>0</v>
      </c>
      <c r="K97" s="18">
        <v>0</v>
      </c>
      <c r="L97" s="38">
        <v>0</v>
      </c>
      <c r="M97" s="17">
        <f t="shared" si="21"/>
        <v>-3807.83</v>
      </c>
      <c r="N97" s="19">
        <f t="shared" si="22"/>
        <v>41192.17</v>
      </c>
    </row>
    <row r="98" spans="1:14" ht="20.100000000000001" customHeight="1" x14ac:dyDescent="0.25">
      <c r="A98" s="12" t="s">
        <v>135</v>
      </c>
      <c r="B98" s="13" t="s">
        <v>22</v>
      </c>
      <c r="C98" s="14">
        <v>38231</v>
      </c>
      <c r="D98" s="15" t="s">
        <v>37</v>
      </c>
      <c r="E98" s="15" t="s">
        <v>26</v>
      </c>
      <c r="F98" s="17">
        <v>45000</v>
      </c>
      <c r="G98" s="17">
        <v>-1148.33</v>
      </c>
      <c r="H98" s="17">
        <v>-1291.5</v>
      </c>
      <c r="I98" s="17">
        <v>-1368</v>
      </c>
      <c r="J98" s="18">
        <v>0</v>
      </c>
      <c r="K98" s="18">
        <v>0</v>
      </c>
      <c r="L98" s="38">
        <v>0</v>
      </c>
      <c r="M98" s="17">
        <f t="shared" si="21"/>
        <v>-3807.83</v>
      </c>
      <c r="N98" s="19">
        <f t="shared" si="22"/>
        <v>41192.17</v>
      </c>
    </row>
    <row r="99" spans="1:14" ht="20.100000000000001" customHeight="1" x14ac:dyDescent="0.25">
      <c r="A99" s="12" t="s">
        <v>136</v>
      </c>
      <c r="B99" s="13" t="s">
        <v>18</v>
      </c>
      <c r="C99" s="14">
        <v>44652</v>
      </c>
      <c r="D99" s="57" t="s">
        <v>137</v>
      </c>
      <c r="E99" s="15" t="s">
        <v>26</v>
      </c>
      <c r="F99" s="58">
        <v>35000</v>
      </c>
      <c r="G99" s="18">
        <v>0</v>
      </c>
      <c r="H99" s="17">
        <v>-1004.5</v>
      </c>
      <c r="I99" s="17">
        <v>-1064</v>
      </c>
      <c r="J99" s="18">
        <v>0</v>
      </c>
      <c r="K99" s="18">
        <v>0</v>
      </c>
      <c r="L99" s="38">
        <v>0</v>
      </c>
      <c r="M99" s="17">
        <f t="shared" si="21"/>
        <v>-2068.5</v>
      </c>
      <c r="N99" s="19">
        <f t="shared" si="22"/>
        <v>32931.5</v>
      </c>
    </row>
    <row r="100" spans="1:14" ht="20.100000000000001" customHeight="1" x14ac:dyDescent="0.25">
      <c r="A100" s="12" t="s">
        <v>138</v>
      </c>
      <c r="B100" s="13" t="s">
        <v>18</v>
      </c>
      <c r="C100" s="59">
        <v>44958</v>
      </c>
      <c r="D100" s="60" t="s">
        <v>125</v>
      </c>
      <c r="E100" s="15" t="s">
        <v>26</v>
      </c>
      <c r="F100" s="53">
        <v>35000</v>
      </c>
      <c r="G100" s="61">
        <v>0</v>
      </c>
      <c r="H100" s="17">
        <v>-1004.5</v>
      </c>
      <c r="I100" s="17">
        <v>-1064</v>
      </c>
      <c r="J100" s="18">
        <v>0</v>
      </c>
      <c r="K100" s="18">
        <v>0</v>
      </c>
      <c r="L100" s="38">
        <v>0</v>
      </c>
      <c r="M100" s="17">
        <f t="shared" si="21"/>
        <v>-2068.5</v>
      </c>
      <c r="N100" s="19">
        <f t="shared" si="22"/>
        <v>32931.5</v>
      </c>
    </row>
    <row r="101" spans="1:14" ht="20.100000000000001" customHeight="1" x14ac:dyDescent="0.25">
      <c r="A101" s="12" t="s">
        <v>139</v>
      </c>
      <c r="B101" s="13" t="s">
        <v>22</v>
      </c>
      <c r="C101" s="14">
        <v>42856</v>
      </c>
      <c r="D101" s="15" t="s">
        <v>140</v>
      </c>
      <c r="E101" s="15" t="s">
        <v>26</v>
      </c>
      <c r="F101" s="17">
        <v>26700</v>
      </c>
      <c r="G101" s="18">
        <v>0</v>
      </c>
      <c r="H101" s="55">
        <v>-766.29</v>
      </c>
      <c r="I101" s="55">
        <v>-811.68</v>
      </c>
      <c r="J101" s="18">
        <v>0</v>
      </c>
      <c r="K101" s="18">
        <v>0</v>
      </c>
      <c r="L101" s="38">
        <v>0</v>
      </c>
      <c r="M101" s="17">
        <f t="shared" si="21"/>
        <v>-1577.9699999999998</v>
      </c>
      <c r="N101" s="19">
        <f t="shared" si="22"/>
        <v>25122.03</v>
      </c>
    </row>
    <row r="102" spans="1:14" ht="20.100000000000001" customHeight="1" x14ac:dyDescent="0.25">
      <c r="A102" s="12" t="s">
        <v>141</v>
      </c>
      <c r="B102" s="13" t="s">
        <v>22</v>
      </c>
      <c r="C102" s="14">
        <v>42248</v>
      </c>
      <c r="D102" s="15" t="s">
        <v>140</v>
      </c>
      <c r="E102" s="15" t="s">
        <v>26</v>
      </c>
      <c r="F102" s="17">
        <v>26700</v>
      </c>
      <c r="G102" s="18">
        <v>0</v>
      </c>
      <c r="H102" s="55">
        <v>-766.29</v>
      </c>
      <c r="I102" s="55">
        <v>-811.68</v>
      </c>
      <c r="J102" s="18">
        <v>0</v>
      </c>
      <c r="K102" s="18">
        <v>0</v>
      </c>
      <c r="L102" s="38">
        <v>0</v>
      </c>
      <c r="M102" s="17">
        <f t="shared" si="21"/>
        <v>-1577.9699999999998</v>
      </c>
      <c r="N102" s="19">
        <f t="shared" si="22"/>
        <v>25122.03</v>
      </c>
    </row>
    <row r="103" spans="1:14" ht="20.100000000000001" customHeight="1" x14ac:dyDescent="0.25">
      <c r="A103" s="12" t="s">
        <v>142</v>
      </c>
      <c r="B103" s="13" t="s">
        <v>22</v>
      </c>
      <c r="C103" s="14">
        <v>40148</v>
      </c>
      <c r="D103" s="15" t="s">
        <v>140</v>
      </c>
      <c r="E103" s="15" t="s">
        <v>26</v>
      </c>
      <c r="F103" s="17">
        <v>26700</v>
      </c>
      <c r="G103" s="18">
        <v>0</v>
      </c>
      <c r="H103" s="55">
        <v>-766.29</v>
      </c>
      <c r="I103" s="55">
        <v>-811.68</v>
      </c>
      <c r="J103" s="17">
        <v>-1512.45</v>
      </c>
      <c r="K103" s="18">
        <v>0</v>
      </c>
      <c r="L103" s="38">
        <v>0</v>
      </c>
      <c r="M103" s="17">
        <f t="shared" si="21"/>
        <v>-3090.42</v>
      </c>
      <c r="N103" s="19">
        <f t="shared" si="22"/>
        <v>23609.58</v>
      </c>
    </row>
    <row r="104" spans="1:14" ht="26.25" customHeight="1" x14ac:dyDescent="0.25">
      <c r="A104" s="62" t="s">
        <v>143</v>
      </c>
      <c r="B104" s="13" t="s">
        <v>22</v>
      </c>
      <c r="C104" s="14">
        <v>44713</v>
      </c>
      <c r="D104" s="15" t="s">
        <v>144</v>
      </c>
      <c r="E104" s="16" t="s">
        <v>78</v>
      </c>
      <c r="F104" s="17">
        <v>20000</v>
      </c>
      <c r="G104" s="18">
        <v>0</v>
      </c>
      <c r="H104" s="55">
        <v>-574</v>
      </c>
      <c r="I104" s="63">
        <v>-608</v>
      </c>
      <c r="J104" s="18">
        <v>0</v>
      </c>
      <c r="K104" s="18">
        <v>0</v>
      </c>
      <c r="L104" s="38">
        <v>0</v>
      </c>
      <c r="M104" s="17">
        <f t="shared" si="21"/>
        <v>-1182</v>
      </c>
      <c r="N104" s="19">
        <f t="shared" si="22"/>
        <v>18818</v>
      </c>
    </row>
    <row r="105" spans="1:14" ht="24" customHeight="1" x14ac:dyDescent="0.25">
      <c r="A105" s="12" t="s">
        <v>145</v>
      </c>
      <c r="B105" s="13" t="s">
        <v>22</v>
      </c>
      <c r="C105" s="14">
        <v>38261</v>
      </c>
      <c r="D105" s="15" t="s">
        <v>144</v>
      </c>
      <c r="E105" s="16" t="s">
        <v>78</v>
      </c>
      <c r="F105" s="17">
        <v>21300</v>
      </c>
      <c r="G105" s="18">
        <v>0</v>
      </c>
      <c r="H105" s="55">
        <v>-611.30999999999995</v>
      </c>
      <c r="I105" s="64">
        <v>-647.52</v>
      </c>
      <c r="J105" s="18">
        <v>0</v>
      </c>
      <c r="K105" s="18">
        <v>0</v>
      </c>
      <c r="L105" s="38">
        <v>0</v>
      </c>
      <c r="M105" s="17">
        <f t="shared" si="21"/>
        <v>-1258.83</v>
      </c>
      <c r="N105" s="19">
        <f t="shared" si="22"/>
        <v>20041.169999999998</v>
      </c>
    </row>
    <row r="106" spans="1:14" ht="25.5" customHeight="1" x14ac:dyDescent="0.25">
      <c r="A106" s="62" t="s">
        <v>146</v>
      </c>
      <c r="B106" s="13" t="s">
        <v>22</v>
      </c>
      <c r="C106" s="14">
        <v>44713</v>
      </c>
      <c r="D106" s="15" t="s">
        <v>144</v>
      </c>
      <c r="E106" s="16" t="s">
        <v>78</v>
      </c>
      <c r="F106" s="17">
        <v>20000</v>
      </c>
      <c r="G106" s="18">
        <v>0</v>
      </c>
      <c r="H106" s="55">
        <v>-574</v>
      </c>
      <c r="I106" s="63">
        <v>-608</v>
      </c>
      <c r="J106" s="18">
        <v>0</v>
      </c>
      <c r="K106" s="18">
        <v>0</v>
      </c>
      <c r="L106" s="17">
        <v>-1483</v>
      </c>
      <c r="M106" s="17">
        <f t="shared" si="21"/>
        <v>-2665</v>
      </c>
      <c r="N106" s="19">
        <f t="shared" si="22"/>
        <v>17335</v>
      </c>
    </row>
    <row r="107" spans="1:14" ht="24" customHeight="1" x14ac:dyDescent="0.25">
      <c r="A107" s="12" t="s">
        <v>147</v>
      </c>
      <c r="B107" s="13" t="s">
        <v>22</v>
      </c>
      <c r="C107" s="14">
        <v>43782</v>
      </c>
      <c r="D107" s="15" t="s">
        <v>144</v>
      </c>
      <c r="E107" s="16" t="s">
        <v>78</v>
      </c>
      <c r="F107" s="17">
        <v>21300</v>
      </c>
      <c r="G107" s="18">
        <v>0</v>
      </c>
      <c r="H107" s="55">
        <v>-611.30999999999995</v>
      </c>
      <c r="I107" s="64">
        <v>-647.52</v>
      </c>
      <c r="J107" s="18">
        <v>0</v>
      </c>
      <c r="K107" s="18">
        <v>0</v>
      </c>
      <c r="L107" s="38">
        <v>0</v>
      </c>
      <c r="M107" s="17">
        <f t="shared" si="21"/>
        <v>-1258.83</v>
      </c>
      <c r="N107" s="19">
        <f t="shared" si="22"/>
        <v>20041.169999999998</v>
      </c>
    </row>
    <row r="108" spans="1:14" ht="26.25" customHeight="1" x14ac:dyDescent="0.25">
      <c r="A108" s="12" t="s">
        <v>148</v>
      </c>
      <c r="B108" s="13" t="s">
        <v>22</v>
      </c>
      <c r="C108" s="14">
        <v>44713</v>
      </c>
      <c r="D108" s="15" t="s">
        <v>144</v>
      </c>
      <c r="E108" s="16" t="s">
        <v>78</v>
      </c>
      <c r="F108" s="17">
        <v>20000</v>
      </c>
      <c r="G108" s="18">
        <v>0</v>
      </c>
      <c r="H108" s="55">
        <v>-574</v>
      </c>
      <c r="I108" s="55">
        <v>-608</v>
      </c>
      <c r="J108" s="18">
        <v>0</v>
      </c>
      <c r="K108" s="18">
        <v>0</v>
      </c>
      <c r="L108" s="17">
        <v>-1316.33</v>
      </c>
      <c r="M108" s="17">
        <f t="shared" si="21"/>
        <v>-2498.33</v>
      </c>
      <c r="N108" s="19">
        <f t="shared" si="22"/>
        <v>17501.669999999998</v>
      </c>
    </row>
    <row r="109" spans="1:14" ht="24" customHeight="1" x14ac:dyDescent="0.25">
      <c r="A109" s="62" t="s">
        <v>149</v>
      </c>
      <c r="B109" s="13" t="s">
        <v>22</v>
      </c>
      <c r="C109" s="14">
        <v>44713</v>
      </c>
      <c r="D109" s="15" t="s">
        <v>144</v>
      </c>
      <c r="E109" s="16" t="s">
        <v>78</v>
      </c>
      <c r="F109" s="17">
        <v>20000</v>
      </c>
      <c r="G109" s="18">
        <v>0</v>
      </c>
      <c r="H109" s="55">
        <v>-574</v>
      </c>
      <c r="I109" s="63">
        <v>-608</v>
      </c>
      <c r="J109" s="18">
        <v>0</v>
      </c>
      <c r="K109" s="18">
        <v>0</v>
      </c>
      <c r="L109" s="38">
        <v>0</v>
      </c>
      <c r="M109" s="17">
        <f t="shared" si="21"/>
        <v>-1182</v>
      </c>
      <c r="N109" s="19">
        <f t="shared" si="22"/>
        <v>18818</v>
      </c>
    </row>
    <row r="110" spans="1:14" ht="25.5" customHeight="1" x14ac:dyDescent="0.25">
      <c r="A110" s="12" t="s">
        <v>150</v>
      </c>
      <c r="B110" s="13" t="s">
        <v>18</v>
      </c>
      <c r="C110" s="14">
        <v>44312</v>
      </c>
      <c r="D110" s="15" t="s">
        <v>144</v>
      </c>
      <c r="E110" s="16" t="s">
        <v>78</v>
      </c>
      <c r="F110" s="17">
        <v>21500</v>
      </c>
      <c r="G110" s="18">
        <v>0</v>
      </c>
      <c r="H110" s="55">
        <v>-617.04999999999995</v>
      </c>
      <c r="I110" s="64">
        <v>-653.6</v>
      </c>
      <c r="J110" s="18">
        <v>0</v>
      </c>
      <c r="K110" s="18">
        <v>0</v>
      </c>
      <c r="L110" s="38">
        <v>0</v>
      </c>
      <c r="M110" s="17">
        <f t="shared" si="21"/>
        <v>-1270.6500000000001</v>
      </c>
      <c r="N110" s="19">
        <f t="shared" si="22"/>
        <v>20229.349999999999</v>
      </c>
    </row>
    <row r="111" spans="1:14" ht="25.5" customHeight="1" x14ac:dyDescent="0.25">
      <c r="A111" s="12" t="s">
        <v>151</v>
      </c>
      <c r="B111" s="13" t="s">
        <v>18</v>
      </c>
      <c r="C111" s="14">
        <v>41730</v>
      </c>
      <c r="D111" s="15" t="s">
        <v>152</v>
      </c>
      <c r="E111" s="16" t="s">
        <v>78</v>
      </c>
      <c r="F111" s="17">
        <v>15000</v>
      </c>
      <c r="G111" s="18">
        <v>0</v>
      </c>
      <c r="H111" s="55">
        <v>-430.5</v>
      </c>
      <c r="I111" s="64">
        <v>-456</v>
      </c>
      <c r="J111" s="18">
        <v>0</v>
      </c>
      <c r="K111" s="18">
        <v>0</v>
      </c>
      <c r="L111" s="38">
        <v>0</v>
      </c>
      <c r="M111" s="17">
        <f t="shared" si="21"/>
        <v>-886.5</v>
      </c>
      <c r="N111" s="19">
        <f t="shared" si="22"/>
        <v>14113.5</v>
      </c>
    </row>
    <row r="112" spans="1:14" ht="27" customHeight="1" x14ac:dyDescent="0.25">
      <c r="A112" s="12" t="s">
        <v>153</v>
      </c>
      <c r="B112" s="13" t="s">
        <v>18</v>
      </c>
      <c r="C112" s="14">
        <v>40664</v>
      </c>
      <c r="D112" s="15" t="s">
        <v>154</v>
      </c>
      <c r="E112" s="16" t="s">
        <v>78</v>
      </c>
      <c r="F112" s="17">
        <v>30200</v>
      </c>
      <c r="G112" s="18">
        <v>0</v>
      </c>
      <c r="H112" s="55">
        <v>-866.74</v>
      </c>
      <c r="I112" s="64">
        <v>-918.08</v>
      </c>
      <c r="J112" s="18">
        <v>0</v>
      </c>
      <c r="K112" s="18">
        <v>0</v>
      </c>
      <c r="L112" s="38">
        <v>0</v>
      </c>
      <c r="M112" s="17">
        <f t="shared" si="21"/>
        <v>-1784.8200000000002</v>
      </c>
      <c r="N112" s="19">
        <f t="shared" si="22"/>
        <v>28415.18</v>
      </c>
    </row>
    <row r="113" spans="1:14" ht="27" customHeight="1" x14ac:dyDescent="0.25">
      <c r="A113" s="12" t="s">
        <v>155</v>
      </c>
      <c r="B113" s="13" t="s">
        <v>18</v>
      </c>
      <c r="C113" s="14">
        <v>44652</v>
      </c>
      <c r="D113" s="15" t="s">
        <v>156</v>
      </c>
      <c r="E113" s="16" t="s">
        <v>78</v>
      </c>
      <c r="F113" s="17">
        <v>20000</v>
      </c>
      <c r="G113" s="18">
        <v>0</v>
      </c>
      <c r="H113" s="17">
        <v>-574</v>
      </c>
      <c r="I113" s="17">
        <v>-608</v>
      </c>
      <c r="J113" s="18"/>
      <c r="K113" s="18"/>
      <c r="L113" s="38">
        <v>0</v>
      </c>
      <c r="M113" s="17">
        <f t="shared" si="21"/>
        <v>-1182</v>
      </c>
      <c r="N113" s="19">
        <f t="shared" si="22"/>
        <v>18818</v>
      </c>
    </row>
    <row r="114" spans="1:14" ht="20.100000000000001" customHeight="1" x14ac:dyDescent="0.25">
      <c r="A114" s="21" t="s">
        <v>29</v>
      </c>
      <c r="B114" s="34"/>
      <c r="C114" s="33"/>
      <c r="D114" s="15"/>
      <c r="E114" s="15"/>
      <c r="F114" s="22">
        <f>SUM(F95:F113)</f>
        <v>604400</v>
      </c>
      <c r="G114" s="22">
        <f>SUM(G95:G113)</f>
        <v>-17902.599999999999</v>
      </c>
      <c r="H114" s="22">
        <f>SUM(H95:H113)</f>
        <v>-17346.280000000002</v>
      </c>
      <c r="I114" s="22">
        <f>SUM(I95:I113)</f>
        <v>-18373.760000000002</v>
      </c>
      <c r="J114" s="22">
        <f>SUM(J95:J113)</f>
        <v>-1512.45</v>
      </c>
      <c r="K114" s="18">
        <v>0</v>
      </c>
      <c r="L114" s="22">
        <f>SUM(L95:L113)</f>
        <v>-7406.99</v>
      </c>
      <c r="M114" s="22">
        <f>SUM(M95:M113)</f>
        <v>-62542.080000000009</v>
      </c>
      <c r="N114" s="23">
        <f>SUM(N95:N113)</f>
        <v>541857.91999999993</v>
      </c>
    </row>
    <row r="115" spans="1:14" x14ac:dyDescent="0.25">
      <c r="A115" s="24" t="s">
        <v>157</v>
      </c>
      <c r="B115" s="36"/>
      <c r="C115" s="35"/>
      <c r="D115" s="27"/>
      <c r="E115" s="27"/>
      <c r="F115" s="29"/>
      <c r="G115" s="29"/>
      <c r="H115" s="29"/>
      <c r="I115" s="29"/>
      <c r="J115" s="29"/>
      <c r="K115" s="29"/>
      <c r="L115" s="29"/>
      <c r="M115" s="29"/>
      <c r="N115" s="37"/>
    </row>
    <row r="116" spans="1:14" ht="20.100000000000001" customHeight="1" x14ac:dyDescent="0.25">
      <c r="A116" s="12" t="s">
        <v>158</v>
      </c>
      <c r="B116" s="13" t="s">
        <v>18</v>
      </c>
      <c r="C116" s="14">
        <v>39845</v>
      </c>
      <c r="D116" s="15" t="s">
        <v>34</v>
      </c>
      <c r="E116" s="15" t="s">
        <v>26</v>
      </c>
      <c r="F116" s="17">
        <v>90000</v>
      </c>
      <c r="G116" s="17">
        <v>-9374.99</v>
      </c>
      <c r="H116" s="17">
        <v>-2583</v>
      </c>
      <c r="I116" s="17">
        <v>-2736</v>
      </c>
      <c r="J116" s="17">
        <v>-1512.45</v>
      </c>
      <c r="K116" s="18">
        <v>0</v>
      </c>
      <c r="L116" s="38">
        <v>0</v>
      </c>
      <c r="M116" s="17">
        <f>SUM(G116:L116)</f>
        <v>-16206.44</v>
      </c>
      <c r="N116" s="19">
        <f>F116+M116</f>
        <v>73793.56</v>
      </c>
    </row>
    <row r="117" spans="1:14" ht="20.100000000000001" customHeight="1" x14ac:dyDescent="0.25">
      <c r="A117" s="12" t="s">
        <v>159</v>
      </c>
      <c r="B117" s="13" t="s">
        <v>18</v>
      </c>
      <c r="C117" s="14">
        <v>42644</v>
      </c>
      <c r="D117" s="15" t="s">
        <v>160</v>
      </c>
      <c r="E117" s="15" t="s">
        <v>26</v>
      </c>
      <c r="F117" s="17">
        <v>32500</v>
      </c>
      <c r="G117" s="18">
        <v>0</v>
      </c>
      <c r="H117" s="55">
        <v>-932.75</v>
      </c>
      <c r="I117" s="55">
        <v>-988</v>
      </c>
      <c r="J117" s="18">
        <v>0</v>
      </c>
      <c r="K117" s="18">
        <v>0</v>
      </c>
      <c r="L117" s="38">
        <v>0</v>
      </c>
      <c r="M117" s="17">
        <f>SUM(G117:L117)</f>
        <v>-1920.75</v>
      </c>
      <c r="N117" s="19">
        <f>F117+M117</f>
        <v>30579.25</v>
      </c>
    </row>
    <row r="118" spans="1:14" ht="20.100000000000001" customHeight="1" x14ac:dyDescent="0.25">
      <c r="A118" s="21" t="s">
        <v>29</v>
      </c>
      <c r="B118" s="34"/>
      <c r="C118" s="33"/>
      <c r="D118" s="15"/>
      <c r="E118" s="15"/>
      <c r="F118" s="22">
        <f>SUM(F116:F117)</f>
        <v>122500</v>
      </c>
      <c r="G118" s="22">
        <f>SUM(G116:G117)</f>
        <v>-9374.99</v>
      </c>
      <c r="H118" s="22">
        <f>SUM(H116:H117)</f>
        <v>-3515.75</v>
      </c>
      <c r="I118" s="22">
        <f>SUM(I116:I117)</f>
        <v>-3724</v>
      </c>
      <c r="J118" s="22">
        <f>SUM(J116:J117)</f>
        <v>-1512.45</v>
      </c>
      <c r="K118" s="18">
        <v>0</v>
      </c>
      <c r="L118" s="54">
        <v>0</v>
      </c>
      <c r="M118" s="22">
        <f>SUM(M116:M117)</f>
        <v>-18127.190000000002</v>
      </c>
      <c r="N118" s="23">
        <f>SUM(N116:N117)</f>
        <v>104372.81</v>
      </c>
    </row>
    <row r="119" spans="1:14" x14ac:dyDescent="0.25">
      <c r="A119" s="24" t="s">
        <v>161</v>
      </c>
      <c r="B119" s="36"/>
      <c r="C119" s="35"/>
      <c r="D119" s="27"/>
      <c r="E119" s="27"/>
      <c r="F119" s="29"/>
      <c r="G119" s="29"/>
      <c r="H119" s="29"/>
      <c r="I119" s="29"/>
      <c r="J119" s="29"/>
      <c r="K119" s="29"/>
      <c r="L119" s="29"/>
      <c r="M119" s="29"/>
      <c r="N119" s="37"/>
    </row>
    <row r="120" spans="1:14" ht="20.100000000000001" customHeight="1" x14ac:dyDescent="0.25">
      <c r="A120" s="12" t="s">
        <v>162</v>
      </c>
      <c r="B120" s="13" t="s">
        <v>18</v>
      </c>
      <c r="C120" s="14">
        <v>38231</v>
      </c>
      <c r="D120" s="15" t="s">
        <v>163</v>
      </c>
      <c r="E120" s="15" t="s">
        <v>26</v>
      </c>
      <c r="F120" s="17">
        <v>90000</v>
      </c>
      <c r="G120" s="17">
        <v>-9374.99</v>
      </c>
      <c r="H120" s="17">
        <v>-2583</v>
      </c>
      <c r="I120" s="17">
        <v>-2736</v>
      </c>
      <c r="J120" s="17">
        <v>-1512.45</v>
      </c>
      <c r="K120" s="18">
        <v>0</v>
      </c>
      <c r="L120" s="38">
        <v>0</v>
      </c>
      <c r="M120" s="17">
        <f>SUM(G120:L120)</f>
        <v>-16206.44</v>
      </c>
      <c r="N120" s="19">
        <f>F120+M120</f>
        <v>73793.56</v>
      </c>
    </row>
    <row r="121" spans="1:14" ht="20.100000000000001" customHeight="1" x14ac:dyDescent="0.25">
      <c r="A121" s="12" t="s">
        <v>164</v>
      </c>
      <c r="B121" s="13" t="s">
        <v>18</v>
      </c>
      <c r="C121" s="14">
        <v>42278</v>
      </c>
      <c r="D121" s="15" t="s">
        <v>125</v>
      </c>
      <c r="E121" s="15" t="s">
        <v>26</v>
      </c>
      <c r="F121" s="17">
        <v>30000</v>
      </c>
      <c r="G121" s="18">
        <v>0</v>
      </c>
      <c r="H121" s="55">
        <v>-861</v>
      </c>
      <c r="I121" s="55">
        <v>-912</v>
      </c>
      <c r="J121" s="18">
        <v>0</v>
      </c>
      <c r="K121" s="18">
        <v>0</v>
      </c>
      <c r="L121" s="38">
        <v>0</v>
      </c>
      <c r="M121" s="17">
        <f t="shared" ref="M121:M124" si="23">SUM(G121:L121)</f>
        <v>-1773</v>
      </c>
      <c r="N121" s="19">
        <f t="shared" ref="N121:N124" si="24">F121+M121</f>
        <v>28227</v>
      </c>
    </row>
    <row r="122" spans="1:14" ht="20.100000000000001" customHeight="1" x14ac:dyDescent="0.25">
      <c r="A122" s="12" t="s">
        <v>165</v>
      </c>
      <c r="B122" s="13" t="s">
        <v>22</v>
      </c>
      <c r="C122" s="14">
        <v>38657</v>
      </c>
      <c r="D122" s="15" t="s">
        <v>125</v>
      </c>
      <c r="E122" s="15" t="s">
        <v>26</v>
      </c>
      <c r="F122" s="17">
        <v>32500</v>
      </c>
      <c r="G122" s="18">
        <v>0</v>
      </c>
      <c r="H122" s="55">
        <v>-932.75</v>
      </c>
      <c r="I122" s="55">
        <v>-988</v>
      </c>
      <c r="J122" s="18">
        <v>0</v>
      </c>
      <c r="K122" s="18">
        <v>0</v>
      </c>
      <c r="L122" s="38">
        <v>0</v>
      </c>
      <c r="M122" s="17">
        <f t="shared" si="23"/>
        <v>-1920.75</v>
      </c>
      <c r="N122" s="19">
        <f t="shared" si="24"/>
        <v>30579.25</v>
      </c>
    </row>
    <row r="123" spans="1:14" ht="20.100000000000001" customHeight="1" x14ac:dyDescent="0.25">
      <c r="A123" s="12" t="s">
        <v>166</v>
      </c>
      <c r="B123" s="13" t="s">
        <v>18</v>
      </c>
      <c r="C123" s="14">
        <v>44835</v>
      </c>
      <c r="D123" s="15" t="s">
        <v>125</v>
      </c>
      <c r="E123" s="15" t="s">
        <v>26</v>
      </c>
      <c r="F123" s="17">
        <v>20000</v>
      </c>
      <c r="G123" s="18">
        <v>0</v>
      </c>
      <c r="H123" s="55">
        <v>-574</v>
      </c>
      <c r="I123" s="55">
        <v>-608</v>
      </c>
      <c r="J123" s="18">
        <v>0</v>
      </c>
      <c r="K123" s="18">
        <v>0</v>
      </c>
      <c r="L123" s="38">
        <v>0</v>
      </c>
      <c r="M123" s="17">
        <f t="shared" si="23"/>
        <v>-1182</v>
      </c>
      <c r="N123" s="19">
        <f t="shared" si="24"/>
        <v>18818</v>
      </c>
    </row>
    <row r="124" spans="1:14" ht="26.25" customHeight="1" x14ac:dyDescent="0.25">
      <c r="A124" s="12" t="s">
        <v>167</v>
      </c>
      <c r="B124" s="13" t="s">
        <v>22</v>
      </c>
      <c r="C124" s="14">
        <v>44470</v>
      </c>
      <c r="D124" s="15" t="s">
        <v>168</v>
      </c>
      <c r="E124" s="16" t="s">
        <v>78</v>
      </c>
      <c r="F124" s="17">
        <v>20000</v>
      </c>
      <c r="G124" s="18">
        <v>0</v>
      </c>
      <c r="H124" s="55">
        <v>-574</v>
      </c>
      <c r="I124" s="55">
        <v>-608</v>
      </c>
      <c r="J124" s="18">
        <v>0</v>
      </c>
      <c r="K124" s="18">
        <v>0</v>
      </c>
      <c r="L124" s="38">
        <v>0</v>
      </c>
      <c r="M124" s="17">
        <f t="shared" si="23"/>
        <v>-1182</v>
      </c>
      <c r="N124" s="19">
        <f t="shared" si="24"/>
        <v>18818</v>
      </c>
    </row>
    <row r="125" spans="1:14" ht="20.100000000000001" customHeight="1" x14ac:dyDescent="0.25">
      <c r="A125" s="21" t="s">
        <v>29</v>
      </c>
      <c r="B125" s="34"/>
      <c r="C125" s="33"/>
      <c r="D125" s="15"/>
      <c r="E125" s="15"/>
      <c r="F125" s="22">
        <f>SUM(F120:F124)</f>
        <v>192500</v>
      </c>
      <c r="G125" s="22">
        <f>SUM(G120:G124)</f>
        <v>-9374.99</v>
      </c>
      <c r="H125" s="22">
        <f>SUM(H120:H124)</f>
        <v>-5524.75</v>
      </c>
      <c r="I125" s="22">
        <f>SUM(I120:I124)</f>
        <v>-5852</v>
      </c>
      <c r="J125" s="22">
        <f>SUM(J120:J124)</f>
        <v>-1512.45</v>
      </c>
      <c r="K125" s="18">
        <v>0</v>
      </c>
      <c r="L125" s="54">
        <v>0</v>
      </c>
      <c r="M125" s="22">
        <f>SUM(M120:M124)</f>
        <v>-22264.190000000002</v>
      </c>
      <c r="N125" s="23">
        <f>SUM(N120:N124)</f>
        <v>170235.81</v>
      </c>
    </row>
    <row r="126" spans="1:14" x14ac:dyDescent="0.25">
      <c r="A126" s="24" t="s">
        <v>169</v>
      </c>
      <c r="B126" s="36"/>
      <c r="C126" s="35"/>
      <c r="D126" s="27"/>
      <c r="E126" s="27"/>
      <c r="F126" s="29"/>
      <c r="G126" s="29"/>
      <c r="H126" s="29"/>
      <c r="I126" s="29"/>
      <c r="J126" s="29"/>
      <c r="K126" s="29"/>
      <c r="L126" s="29"/>
      <c r="M126" s="29"/>
      <c r="N126" s="37"/>
    </row>
    <row r="127" spans="1:14" ht="20.100000000000001" customHeight="1" x14ac:dyDescent="0.25">
      <c r="A127" s="12" t="s">
        <v>170</v>
      </c>
      <c r="B127" s="13" t="s">
        <v>18</v>
      </c>
      <c r="C127" s="14">
        <v>42095</v>
      </c>
      <c r="D127" s="15" t="s">
        <v>171</v>
      </c>
      <c r="E127" s="15" t="s">
        <v>26</v>
      </c>
      <c r="F127" s="17">
        <v>32500</v>
      </c>
      <c r="G127" s="18">
        <v>0</v>
      </c>
      <c r="H127" s="55">
        <v>-932.75</v>
      </c>
      <c r="I127" s="55">
        <v>-988</v>
      </c>
      <c r="J127" s="18">
        <v>0</v>
      </c>
      <c r="K127" s="18">
        <v>0</v>
      </c>
      <c r="L127" s="38">
        <v>0</v>
      </c>
      <c r="M127" s="17">
        <f>SUM(G127:L127)</f>
        <v>-1920.75</v>
      </c>
      <c r="N127" s="19">
        <f>F127+M127</f>
        <v>30579.25</v>
      </c>
    </row>
    <row r="128" spans="1:14" ht="25.5" customHeight="1" x14ac:dyDescent="0.25">
      <c r="A128" s="12" t="s">
        <v>172</v>
      </c>
      <c r="B128" s="13" t="s">
        <v>18</v>
      </c>
      <c r="C128" s="14">
        <v>44319</v>
      </c>
      <c r="D128" s="15" t="s">
        <v>77</v>
      </c>
      <c r="E128" s="16" t="s">
        <v>78</v>
      </c>
      <c r="F128" s="17">
        <v>25000</v>
      </c>
      <c r="G128" s="18">
        <v>0</v>
      </c>
      <c r="H128" s="55">
        <v>-717.5</v>
      </c>
      <c r="I128" s="55">
        <v>-760</v>
      </c>
      <c r="J128" s="18">
        <v>0</v>
      </c>
      <c r="K128" s="18">
        <v>0</v>
      </c>
      <c r="L128" s="38">
        <v>0</v>
      </c>
      <c r="M128" s="17">
        <f t="shared" ref="M128:M134" si="25">SUM(G128:L128)</f>
        <v>-1477.5</v>
      </c>
      <c r="N128" s="19">
        <f t="shared" ref="N128:N134" si="26">F128+M128</f>
        <v>23522.5</v>
      </c>
    </row>
    <row r="129" spans="1:14" ht="26.25" customHeight="1" x14ac:dyDescent="0.25">
      <c r="A129" s="65" t="s">
        <v>173</v>
      </c>
      <c r="B129" s="13" t="s">
        <v>18</v>
      </c>
      <c r="C129" s="14">
        <v>44958</v>
      </c>
      <c r="D129" s="15" t="s">
        <v>77</v>
      </c>
      <c r="E129" s="16" t="s">
        <v>78</v>
      </c>
      <c r="F129" s="17">
        <v>25000</v>
      </c>
      <c r="G129" s="18">
        <v>0</v>
      </c>
      <c r="H129" s="55">
        <v>-717.5</v>
      </c>
      <c r="I129" s="55">
        <v>-760</v>
      </c>
      <c r="J129" s="18">
        <v>0</v>
      </c>
      <c r="K129" s="18">
        <v>0</v>
      </c>
      <c r="L129" s="38">
        <v>0</v>
      </c>
      <c r="M129" s="17">
        <f t="shared" si="25"/>
        <v>-1477.5</v>
      </c>
      <c r="N129" s="19">
        <f t="shared" si="26"/>
        <v>23522.5</v>
      </c>
    </row>
    <row r="130" spans="1:14" ht="26.25" customHeight="1" x14ac:dyDescent="0.25">
      <c r="A130" s="12" t="s">
        <v>174</v>
      </c>
      <c r="B130" s="13" t="s">
        <v>18</v>
      </c>
      <c r="C130" s="14">
        <v>41312</v>
      </c>
      <c r="D130" s="15" t="s">
        <v>77</v>
      </c>
      <c r="E130" s="16" t="s">
        <v>78</v>
      </c>
      <c r="F130" s="17">
        <v>28400</v>
      </c>
      <c r="G130" s="18">
        <v>0</v>
      </c>
      <c r="H130" s="55">
        <v>-815.08</v>
      </c>
      <c r="I130" s="55">
        <v>-863.36</v>
      </c>
      <c r="J130" s="18">
        <v>0</v>
      </c>
      <c r="K130" s="18">
        <v>0</v>
      </c>
      <c r="L130" s="38">
        <v>0</v>
      </c>
      <c r="M130" s="17">
        <f t="shared" si="25"/>
        <v>-1678.44</v>
      </c>
      <c r="N130" s="19">
        <f t="shared" si="26"/>
        <v>26721.56</v>
      </c>
    </row>
    <row r="131" spans="1:14" ht="27" customHeight="1" x14ac:dyDescent="0.25">
      <c r="A131" s="12" t="s">
        <v>175</v>
      </c>
      <c r="B131" s="13" t="s">
        <v>18</v>
      </c>
      <c r="C131" s="14">
        <v>44124</v>
      </c>
      <c r="D131" s="15" t="s">
        <v>77</v>
      </c>
      <c r="E131" s="16" t="s">
        <v>78</v>
      </c>
      <c r="F131" s="17">
        <v>28500</v>
      </c>
      <c r="G131" s="18">
        <v>0</v>
      </c>
      <c r="H131" s="55">
        <v>-817.95</v>
      </c>
      <c r="I131" s="55">
        <v>-866.4</v>
      </c>
      <c r="J131" s="18">
        <v>0</v>
      </c>
      <c r="K131" s="18">
        <v>0</v>
      </c>
      <c r="L131" s="38">
        <v>0</v>
      </c>
      <c r="M131" s="17">
        <f t="shared" si="25"/>
        <v>-1684.35</v>
      </c>
      <c r="N131" s="19">
        <f t="shared" si="26"/>
        <v>26815.65</v>
      </c>
    </row>
    <row r="132" spans="1:14" ht="27.75" customHeight="1" x14ac:dyDescent="0.25">
      <c r="A132" s="62" t="s">
        <v>176</v>
      </c>
      <c r="B132" s="13" t="s">
        <v>18</v>
      </c>
      <c r="C132" s="14">
        <v>44713</v>
      </c>
      <c r="D132" s="15" t="s">
        <v>77</v>
      </c>
      <c r="E132" s="16" t="s">
        <v>78</v>
      </c>
      <c r="F132" s="17">
        <v>25000</v>
      </c>
      <c r="G132" s="18">
        <v>0</v>
      </c>
      <c r="H132" s="55">
        <v>-717.5</v>
      </c>
      <c r="I132" s="55">
        <v>-760</v>
      </c>
      <c r="J132" s="18">
        <v>0</v>
      </c>
      <c r="K132" s="18">
        <v>0</v>
      </c>
      <c r="L132" s="38">
        <v>0</v>
      </c>
      <c r="M132" s="17">
        <f t="shared" si="25"/>
        <v>-1477.5</v>
      </c>
      <c r="N132" s="19">
        <f t="shared" si="26"/>
        <v>23522.5</v>
      </c>
    </row>
    <row r="133" spans="1:14" ht="25.5" customHeight="1" x14ac:dyDescent="0.25">
      <c r="A133" s="12" t="s">
        <v>177</v>
      </c>
      <c r="B133" s="13" t="s">
        <v>18</v>
      </c>
      <c r="C133" s="14">
        <v>44166</v>
      </c>
      <c r="D133" s="15" t="s">
        <v>77</v>
      </c>
      <c r="E133" s="16" t="s">
        <v>78</v>
      </c>
      <c r="F133" s="17">
        <v>25000</v>
      </c>
      <c r="G133" s="18">
        <v>0</v>
      </c>
      <c r="H133" s="55">
        <v>-717.5</v>
      </c>
      <c r="I133" s="55">
        <v>-760</v>
      </c>
      <c r="J133" s="18">
        <v>0</v>
      </c>
      <c r="K133" s="18">
        <v>0</v>
      </c>
      <c r="L133" s="38">
        <v>0</v>
      </c>
      <c r="M133" s="17">
        <f t="shared" si="25"/>
        <v>-1477.5</v>
      </c>
      <c r="N133" s="19">
        <f t="shared" si="26"/>
        <v>23522.5</v>
      </c>
    </row>
    <row r="134" spans="1:14" ht="25.5" customHeight="1" x14ac:dyDescent="0.25">
      <c r="A134" s="12" t="s">
        <v>178</v>
      </c>
      <c r="B134" s="13" t="s">
        <v>18</v>
      </c>
      <c r="C134" s="31">
        <v>44774</v>
      </c>
      <c r="D134" s="15" t="s">
        <v>77</v>
      </c>
      <c r="E134" s="16" t="s">
        <v>78</v>
      </c>
      <c r="F134" s="17">
        <v>25000</v>
      </c>
      <c r="G134" s="18">
        <v>0</v>
      </c>
      <c r="H134" s="55">
        <v>-717.5</v>
      </c>
      <c r="I134" s="55">
        <v>-760</v>
      </c>
      <c r="J134" s="18">
        <v>0</v>
      </c>
      <c r="K134" s="18">
        <v>0</v>
      </c>
      <c r="L134" s="38">
        <v>0</v>
      </c>
      <c r="M134" s="17">
        <f t="shared" si="25"/>
        <v>-1477.5</v>
      </c>
      <c r="N134" s="19">
        <f t="shared" si="26"/>
        <v>23522.5</v>
      </c>
    </row>
    <row r="135" spans="1:14" x14ac:dyDescent="0.25">
      <c r="A135" s="66" t="s">
        <v>29</v>
      </c>
      <c r="B135" s="67"/>
      <c r="C135" s="67"/>
      <c r="D135" s="67"/>
      <c r="E135" s="67"/>
      <c r="F135" s="67">
        <f>SUM(F127:F134)</f>
        <v>214400</v>
      </c>
      <c r="G135" s="67"/>
      <c r="H135" s="67">
        <f>SUM(H127:H134)</f>
        <v>-6153.28</v>
      </c>
      <c r="I135" s="67">
        <f>SUM(I127:I134)</f>
        <v>-6517.76</v>
      </c>
      <c r="J135" s="67"/>
      <c r="K135" s="67"/>
      <c r="L135" s="67">
        <v>0</v>
      </c>
      <c r="M135" s="67">
        <f>SUM(M127:M134)</f>
        <v>-12671.04</v>
      </c>
      <c r="N135" s="68">
        <f>SUM(N127:N134)</f>
        <v>201728.96</v>
      </c>
    </row>
    <row r="136" spans="1:14" ht="20.100000000000001" customHeight="1" thickBot="1" x14ac:dyDescent="0.3">
      <c r="A136" s="69" t="s">
        <v>179</v>
      </c>
      <c r="B136" s="70"/>
      <c r="C136" s="70"/>
      <c r="D136" s="70"/>
      <c r="E136" s="70"/>
      <c r="F136" s="70">
        <f t="shared" ref="F136:N136" si="27">F10+F16+F22+F34+F43+F48+F52+F57+F61+F69+F73+F78+F86+F89+F93+F114+F118+F125+F135</f>
        <v>7842600</v>
      </c>
      <c r="G136" s="70">
        <f t="shared" si="27"/>
        <v>-978231.2699999999</v>
      </c>
      <c r="H136" s="70">
        <f t="shared" si="27"/>
        <v>-216931.84</v>
      </c>
      <c r="I136" s="70">
        <f t="shared" si="27"/>
        <v>-199772.84</v>
      </c>
      <c r="J136" s="70">
        <f t="shared" si="27"/>
        <v>-39323.699999999997</v>
      </c>
      <c r="K136" s="70">
        <f>K10+K16+K22+K34+K43+K48+K52+K57+K61+K69+K73+K78+K86+K89+K93+K114+K118+K125+K135</f>
        <v>-20000</v>
      </c>
      <c r="L136" s="70">
        <f>L10+L16+L22+L34+L43+L48+L52+L57+L61+L69+L73+L78+L86+L89+L93+L114+L118+L125+L135</f>
        <v>-75273.160000000018</v>
      </c>
      <c r="M136" s="70">
        <f t="shared" si="27"/>
        <v>-1529532.81</v>
      </c>
      <c r="N136" s="71">
        <f t="shared" si="27"/>
        <v>6313067.1899999976</v>
      </c>
    </row>
    <row r="140" spans="1:14" x14ac:dyDescent="0.25">
      <c r="A140" s="72"/>
      <c r="B140" s="72"/>
      <c r="C140" s="73"/>
      <c r="D140" s="73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1:14" ht="15.75" x14ac:dyDescent="0.25">
      <c r="A141" s="74"/>
      <c r="B141" s="74"/>
      <c r="C141" s="74"/>
      <c r="D141" s="75"/>
      <c r="E141" s="74"/>
      <c r="J141" s="74"/>
      <c r="K141" s="74"/>
      <c r="M141" s="74"/>
    </row>
    <row r="142" spans="1:14" ht="15.75" x14ac:dyDescent="0.25">
      <c r="A142" s="76"/>
      <c r="B142" s="74"/>
      <c r="C142" s="74"/>
      <c r="D142" s="75"/>
      <c r="E142" s="74"/>
      <c r="J142" s="77"/>
      <c r="K142" s="77"/>
      <c r="M142" s="74"/>
    </row>
    <row r="143" spans="1:14" ht="15.75" x14ac:dyDescent="0.25">
      <c r="A143" s="74"/>
      <c r="B143" s="74"/>
      <c r="C143" s="74"/>
      <c r="D143" s="75"/>
      <c r="E143" s="74"/>
      <c r="J143" s="74"/>
      <c r="K143" s="74"/>
      <c r="M143" s="74"/>
    </row>
    <row r="144" spans="1:14" ht="15.75" x14ac:dyDescent="0.25">
      <c r="A144" s="74"/>
      <c r="B144" s="74"/>
      <c r="C144" s="74"/>
      <c r="D144" s="75"/>
      <c r="E144" s="74"/>
      <c r="F144" s="75"/>
      <c r="G144" s="75"/>
      <c r="I144" s="74"/>
      <c r="J144" s="74"/>
      <c r="K144" s="74"/>
      <c r="L144" s="74"/>
      <c r="M144" s="78"/>
    </row>
    <row r="145" spans="1:13" ht="15.75" x14ac:dyDescent="0.25">
      <c r="A145" s="74"/>
      <c r="B145" s="74"/>
      <c r="C145" s="74"/>
      <c r="D145" s="75"/>
      <c r="E145" s="74"/>
      <c r="F145" s="75"/>
      <c r="G145" s="75"/>
      <c r="I145" s="74"/>
      <c r="J145" s="74"/>
      <c r="K145" s="74"/>
      <c r="L145" s="74"/>
      <c r="M145" s="78"/>
    </row>
    <row r="146" spans="1:13" ht="15.75" x14ac:dyDescent="0.25">
      <c r="A146" s="74"/>
      <c r="B146" s="74"/>
      <c r="C146" s="74"/>
      <c r="D146" s="75"/>
      <c r="E146" s="74"/>
      <c r="F146" s="75"/>
      <c r="G146" s="75"/>
      <c r="I146" s="74"/>
      <c r="J146" s="74"/>
      <c r="K146" s="74"/>
      <c r="L146" s="74"/>
      <c r="M146" s="78"/>
    </row>
    <row r="147" spans="1:13" ht="15.75" x14ac:dyDescent="0.25">
      <c r="A147" s="74"/>
      <c r="B147" s="74"/>
      <c r="C147" s="74"/>
      <c r="D147" s="75"/>
      <c r="E147" s="74"/>
      <c r="F147" s="75"/>
      <c r="G147" s="75"/>
      <c r="I147" s="74"/>
      <c r="J147" s="74"/>
      <c r="K147" s="74"/>
      <c r="L147" s="74"/>
      <c r="M147" s="78"/>
    </row>
    <row r="148" spans="1:13" ht="15.75" x14ac:dyDescent="0.25">
      <c r="A148" s="74"/>
      <c r="B148" s="74"/>
      <c r="C148" s="74"/>
      <c r="D148" s="75"/>
      <c r="E148" s="74"/>
      <c r="F148" s="75"/>
      <c r="G148" s="75"/>
      <c r="I148" s="74"/>
      <c r="J148" s="74"/>
      <c r="K148" s="74"/>
      <c r="L148" s="74"/>
      <c r="M148" s="78"/>
    </row>
    <row r="149" spans="1:13" ht="15.75" x14ac:dyDescent="0.25">
      <c r="A149" s="74"/>
      <c r="B149" s="74"/>
      <c r="C149" s="74"/>
      <c r="D149" s="75"/>
      <c r="E149" s="74"/>
      <c r="G149" s="78"/>
      <c r="I149" s="74"/>
      <c r="J149" s="78"/>
      <c r="K149" s="74"/>
      <c r="L149" s="74"/>
      <c r="M149" s="74"/>
    </row>
    <row r="150" spans="1:13" ht="15.75" x14ac:dyDescent="0.25">
      <c r="A150" s="76"/>
      <c r="B150" s="74"/>
      <c r="C150" s="74"/>
      <c r="D150" s="75"/>
      <c r="E150" s="74"/>
      <c r="G150" s="79"/>
      <c r="I150" s="74"/>
      <c r="J150" s="79"/>
      <c r="K150" s="74"/>
      <c r="L150" s="74"/>
      <c r="M150" s="74"/>
    </row>
    <row r="151" spans="1:13" ht="15.75" x14ac:dyDescent="0.25">
      <c r="A151" s="74"/>
      <c r="B151" s="74"/>
      <c r="C151" s="74"/>
      <c r="D151" s="75"/>
      <c r="E151" s="74"/>
      <c r="G151" s="78"/>
      <c r="I151" s="74"/>
      <c r="J151" s="78"/>
      <c r="K151" s="74"/>
      <c r="L151" s="74"/>
      <c r="M151" s="74"/>
    </row>
  </sheetData>
  <sheetProtection algorithmName="SHA-512" hashValue="uhYCwu0EEZqr2DVOdTzyNdi+DiduSu2pJVhTwGqsQ7lJStCZgarSl4p6wTayR2w0zMGKnUwbfM/tO/SfSSRbSQ==" saltValue="KuHVcXvOGZ+gKOIkDUZACA==" spinCount="100000" sheet="1" formatCells="0" formatColumns="0" formatRows="0" insertColumns="0" insertRows="0" insertHyperlinks="0" deleteColumns="0" deleteRows="0" sort="0" autoFilter="0" pivotTables="0"/>
  <mergeCells count="2"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46" orientation="landscape" verticalDpi="0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5" ma:contentTypeDescription="Crear nuevo documento." ma:contentTypeScope="" ma:versionID="a83740ef1634893f442ba2b6788bcd55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14d8d83e0d861119dad8b1878387d7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C88126-D528-40E0-B19D-56E7A18D962A}">
  <ds:schemaRefs>
    <ds:schemaRef ds:uri="http://schemas.microsoft.com/office/2006/metadata/properties"/>
    <ds:schemaRef ds:uri="http://schemas.microsoft.com/office/infopath/2007/PartnerControls"/>
    <ds:schemaRef ds:uri="095b483f-c7a6-4252-8606-c67109c81eda"/>
    <ds:schemaRef ds:uri="30ffa277-37c4-4898-ac08-4c7c2e3fd7d0"/>
  </ds:schemaRefs>
</ds:datastoreItem>
</file>

<file path=customXml/itemProps2.xml><?xml version="1.0" encoding="utf-8"?>
<ds:datastoreItem xmlns:ds="http://schemas.openxmlformats.org/officeDocument/2006/customXml" ds:itemID="{B2A0D570-E3E9-492A-9F92-D6C7F152E0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C7E7BA-1AE0-41A5-8734-87F507C98D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Nysa Ferreira</cp:lastModifiedBy>
  <dcterms:created xsi:type="dcterms:W3CDTF">2023-04-19T18:25:42Z</dcterms:created>
  <dcterms:modified xsi:type="dcterms:W3CDTF">2023-04-19T19:28:30Z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