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9" i="1" l="1"/>
  <c r="C248" i="1"/>
  <c r="C245" i="1"/>
  <c r="C241" i="1"/>
  <c r="C238" i="1"/>
  <c r="C229" i="1"/>
  <c r="C225" i="1"/>
  <c r="C222" i="1"/>
  <c r="C209" i="1" s="1"/>
  <c r="C217" i="1"/>
  <c r="C210" i="1"/>
  <c r="C206" i="1"/>
  <c r="C198" i="1"/>
  <c r="C197" i="1"/>
  <c r="C185" i="1"/>
  <c r="C175" i="1"/>
  <c r="C140" i="1" s="1"/>
  <c r="C166" i="1"/>
  <c r="C161" i="1"/>
  <c r="C158" i="1"/>
  <c r="C150" i="1"/>
  <c r="C145" i="1"/>
  <c r="C141" i="1"/>
  <c r="C136" i="1"/>
  <c r="C117" i="1"/>
  <c r="C102" i="1"/>
  <c r="C95" i="1"/>
  <c r="C86" i="1"/>
  <c r="C80" i="1"/>
  <c r="C76" i="1"/>
  <c r="C72" i="1"/>
  <c r="C63" i="1"/>
  <c r="C62" i="1" s="1"/>
  <c r="C57" i="1"/>
  <c r="C51" i="1"/>
  <c r="C45" i="1"/>
  <c r="C31" i="1"/>
  <c r="C15" i="1"/>
  <c r="C14" i="1"/>
  <c r="C10" i="1"/>
  <c r="C13" i="1" l="1"/>
</calcChain>
</file>

<file path=xl/sharedStrings.xml><?xml version="1.0" encoding="utf-8"?>
<sst xmlns="http://schemas.openxmlformats.org/spreadsheetml/2006/main" count="429" uniqueCount="427">
  <si>
    <t>Fondo Patrimonial de las Empresas Reformadas</t>
  </si>
  <si>
    <t>En RD$</t>
  </si>
  <si>
    <t>No. Cta.</t>
  </si>
  <si>
    <t>Concepto de Cuenta</t>
  </si>
  <si>
    <t>Presupuestado</t>
  </si>
  <si>
    <t>Modificado</t>
  </si>
  <si>
    <t>1.6.1.1.01</t>
  </si>
  <si>
    <t>Fondo Patrimonial de Empresas Reformadas (Fonper)</t>
  </si>
  <si>
    <t>1.6.1.2.02</t>
  </si>
  <si>
    <t>Intereses por colocación de inversiones financieras del mercado interno</t>
  </si>
  <si>
    <t>1.6.4.1.05</t>
  </si>
  <si>
    <t>Fianzas diversas</t>
  </si>
  <si>
    <t>Total Ingresos</t>
  </si>
  <si>
    <t>Total Gastos</t>
  </si>
  <si>
    <t>2.1</t>
  </si>
  <si>
    <t>Remuneraciones y Contribuciones</t>
  </si>
  <si>
    <t>2.1.1</t>
  </si>
  <si>
    <t>Remuneraciones</t>
  </si>
  <si>
    <t>2.1.1.1.01</t>
  </si>
  <si>
    <t>Sueldos fijos</t>
  </si>
  <si>
    <t>2.1.1.2.03</t>
  </si>
  <si>
    <t>Suplencias</t>
  </si>
  <si>
    <t>2.1.1.2.04</t>
  </si>
  <si>
    <t>Sueldos al personal por servicios especiales</t>
  </si>
  <si>
    <t>2.1.1.2.05</t>
  </si>
  <si>
    <t>Sueldo al personal nominal en período probatorio</t>
  </si>
  <si>
    <t>2.1.1.2.06</t>
  </si>
  <si>
    <t>Jornales</t>
  </si>
  <si>
    <t>2.1.1.2.09</t>
  </si>
  <si>
    <t>Personal con Carácter Eventual</t>
  </si>
  <si>
    <t>2.1.1.2.11</t>
  </si>
  <si>
    <t xml:space="preserve">Sueldo temporal a personal fijo en cargos de carrera </t>
  </si>
  <si>
    <t>2.1.1.3.01</t>
  </si>
  <si>
    <t xml:space="preserve">Sueldo al personal fijo en trámites de pensión </t>
  </si>
  <si>
    <t>2.1.1.4.01</t>
  </si>
  <si>
    <t>Sueldo Anual No. 13</t>
  </si>
  <si>
    <t>2.1.1.5.01</t>
  </si>
  <si>
    <t>Prestaciones Económicas</t>
  </si>
  <si>
    <t>2.1.1.5.02</t>
  </si>
  <si>
    <t>Pago porcentaje por desvinculación de cargo</t>
  </si>
  <si>
    <t>2.1.1.5.03</t>
  </si>
  <si>
    <t>Prestación laboral por desvinculación</t>
  </si>
  <si>
    <t>2.1.1.5.04</t>
  </si>
  <si>
    <t>Proporción de vacaciones no disfrutadas</t>
  </si>
  <si>
    <t>2.1.1.6.01</t>
  </si>
  <si>
    <t>Vacaciones</t>
  </si>
  <si>
    <t>2.1.2</t>
  </si>
  <si>
    <t>Sobresueldos</t>
  </si>
  <si>
    <t>2.1.2.2.01</t>
  </si>
  <si>
    <t>Compensación por gastos de alimentación</t>
  </si>
  <si>
    <t>2.1.2.2.02</t>
  </si>
  <si>
    <t>Compensación por horas extraordinarias</t>
  </si>
  <si>
    <t>2.1.2.2.03</t>
  </si>
  <si>
    <t>Pago de horas extraordianrias</t>
  </si>
  <si>
    <t>2.1.2.2.04</t>
  </si>
  <si>
    <t>Prima de transporte</t>
  </si>
  <si>
    <t>2.1.2.2.05</t>
  </si>
  <si>
    <t>Compensación servicios de seguridad</t>
  </si>
  <si>
    <t>2.1.2.2.06</t>
  </si>
  <si>
    <t xml:space="preserve">Incentivo por Rendimiento Individual </t>
  </si>
  <si>
    <t>2.1.2.2.08</t>
  </si>
  <si>
    <t>Compensaciones especiales</t>
  </si>
  <si>
    <t>2.1.2.2.09</t>
  </si>
  <si>
    <t>Bono por Desempeño</t>
  </si>
  <si>
    <t>2.1.2.2.10</t>
  </si>
  <si>
    <t>Compensación por cumplimiento de indicadores del MAP</t>
  </si>
  <si>
    <t>2.1.2.2.14</t>
  </si>
  <si>
    <t>Compensación especial personal Militar</t>
  </si>
  <si>
    <t>2.1.2.2.15</t>
  </si>
  <si>
    <t>Compensación extraordinaria anual</t>
  </si>
  <si>
    <t>2.1.2.3.01</t>
  </si>
  <si>
    <t>Especialismos</t>
  </si>
  <si>
    <t>2.1.3</t>
  </si>
  <si>
    <t xml:space="preserve">Dietas y Gastos de Representación </t>
  </si>
  <si>
    <t>2.1.3.1.01</t>
  </si>
  <si>
    <t>Dietas en el Pais</t>
  </si>
  <si>
    <t>2.1.3.1.02</t>
  </si>
  <si>
    <t>Dietas en el exterior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</si>
  <si>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</si>
  <si>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</si>
  <si>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</si>
  <si>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</si>
  <si>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</si>
  <si>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</si>
  <si>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2.1.4.1.01</t>
  </si>
  <si>
    <t>Bonificaciones</t>
  </si>
  <si>
    <t>2.1.4.2.01</t>
  </si>
  <si>
    <t>Bono escolar</t>
  </si>
  <si>
    <t>2.1.4.2.03</t>
  </si>
  <si>
    <t>Gratificaciones por aniversario de la institucion</t>
  </si>
  <si>
    <t>2.1.4.2.04</t>
  </si>
  <si>
    <t xml:space="preserve">Otras Gratificaciones 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</si>
  <si>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</si>
  <si>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</si>
  <si>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</si>
  <si>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</si>
  <si>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</si>
  <si>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</si>
  <si>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</si>
  <si>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</si>
  <si>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</t>
  </si>
  <si>
    <t>Contratación de Servicios</t>
  </si>
  <si>
    <t>2.2.1</t>
  </si>
  <si>
    <t>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</si>
  <si>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</si>
  <si>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</si>
  <si>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</si>
  <si>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</si>
  <si>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</si>
  <si>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</si>
  <si>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</si>
  <si>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</si>
  <si>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</si>
  <si>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</si>
  <si>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</si>
  <si>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</si>
  <si>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</si>
  <si>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 sólidos</t>
  </si>
  <si>
    <t>2.2.2</t>
  </si>
  <si>
    <t>Publicidad, Impresión y Encuadernación</t>
  </si>
  <si>
    <t>2.2.2.1.01</t>
  </si>
  <si>
    <t>Publicidad y propaganda</t>
  </si>
  <si>
    <t>2.2.2.2.01</t>
  </si>
  <si>
    <t>Impresión y encuadernación</t>
  </si>
  <si>
    <t>2.2.3</t>
  </si>
  <si>
    <t>Viáticos fuera del país</t>
  </si>
  <si>
    <t>2.2.3.1.01</t>
  </si>
  <si>
    <t>Viáticos dentro del país</t>
  </si>
  <si>
    <t>2.2.3.2.01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</si>
  <si>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</si>
  <si>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</si>
  <si>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</si>
  <si>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</si>
  <si>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</si>
  <si>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</si>
  <si>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</si>
  <si>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</si>
  <si>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</si>
  <si>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</si>
  <si>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</si>
  <si>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</t>
  </si>
  <si>
    <t>2.2.5.1.01</t>
  </si>
  <si>
    <t>Alquilleres y rentas de edificios y locales</t>
  </si>
  <si>
    <t>2.2.5.2.01</t>
  </si>
  <si>
    <t>Alquiler de Equipos de Producción</t>
  </si>
  <si>
    <t>2.2.5.3.01</t>
  </si>
  <si>
    <t>Alquiler de Equipo Educacional</t>
  </si>
  <si>
    <t>2.2.5.3.03</t>
  </si>
  <si>
    <t>Alquiler de Equipos de Comunicación</t>
  </si>
  <si>
    <t>2.2.5.4.01</t>
  </si>
  <si>
    <t>Alquiler de Equipo de Trasnporte, Tracción y Elevación</t>
  </si>
  <si>
    <t>2.2.5.8.01</t>
  </si>
  <si>
    <t>Otros alquileres y Arrendamientos por derechos de usos</t>
  </si>
  <si>
    <t>2.2.5.9.01</t>
  </si>
  <si>
    <t>Licencias Informáticas</t>
  </si>
  <si>
    <t>2.2.6</t>
  </si>
  <si>
    <t>Seguros</t>
  </si>
  <si>
    <t>2.2.6.1.01</t>
  </si>
  <si>
    <t>Seguros de bienes Inmuebles e Infraestructura</t>
  </si>
  <si>
    <t>2.2.6.2.01</t>
  </si>
  <si>
    <t>Seguro de bienes muebles</t>
  </si>
  <si>
    <t>2.2.6.3.01</t>
  </si>
  <si>
    <t>Seguros de personas</t>
  </si>
  <si>
    <t>2.2.6.5.01</t>
  </si>
  <si>
    <t>Seguros sobre Infraestructura</t>
  </si>
  <si>
    <t>2.2.6.9.01</t>
  </si>
  <si>
    <t>Otros Seguros</t>
  </si>
  <si>
    <t>2.2.7</t>
  </si>
  <si>
    <t>Reparaciones e instalaciones</t>
  </si>
  <si>
    <t>2.2.7.1.01</t>
  </si>
  <si>
    <t>Obras menores en edificaciones</t>
  </si>
  <si>
    <t>2.2.7.1.02</t>
  </si>
  <si>
    <t xml:space="preserve">Servicios especiales de mantenimiento y reparación </t>
  </si>
  <si>
    <t>2.2.7.1.04</t>
  </si>
  <si>
    <t>Mantenimiento y reparación de obras civiles en instalaciones varias</t>
  </si>
  <si>
    <t>2.2.7.1.06</t>
  </si>
  <si>
    <t>Mantenimiento y reparación de Instalaciones eléctricas</t>
  </si>
  <si>
    <t>2.2.7.1.07</t>
  </si>
  <si>
    <t>Servicios de pintura y derivados con fines de higiene y embellecimiento</t>
  </si>
  <si>
    <t>2.2.7.2.01</t>
  </si>
  <si>
    <t>Mantenimiento y reparación de muebles y equipo de oficina</t>
  </si>
  <si>
    <t>2.2.7.2.02</t>
  </si>
  <si>
    <t>Mantenimiento y reparación de equipo de tecnologia e informacion</t>
  </si>
  <si>
    <t>2.2.7.2.03</t>
  </si>
  <si>
    <t>Mantenimiento y reparación de equipo educacional</t>
  </si>
  <si>
    <t>2.2.7.2.04</t>
  </si>
  <si>
    <t>Mantenimiento y reparación de equipos sanitarios y de laboratorio</t>
  </si>
  <si>
    <t>2.2.7.2.05</t>
  </si>
  <si>
    <t>Mantenimiento y reparación de equipos de comunicación</t>
  </si>
  <si>
    <t>2.2.7.2.06</t>
  </si>
  <si>
    <t>Mantenimiento y reparación de equipos de transporte, tracción y elevación</t>
  </si>
  <si>
    <t>2.2.7.2.08</t>
  </si>
  <si>
    <t>Servicios de mantenimiento, reparación, desmonte e instalación</t>
  </si>
  <si>
    <t>2.2.7.2.09</t>
  </si>
  <si>
    <t>Otros Servicios de Mantenimiento y Reparacion de Maq. Y Equ. Nip</t>
  </si>
  <si>
    <t>2.2.8</t>
  </si>
  <si>
    <t>Otros servicios</t>
  </si>
  <si>
    <t>2.2.8.1.01</t>
  </si>
  <si>
    <t>Gastos judiciales</t>
  </si>
  <si>
    <t>2.2.8.2.01</t>
  </si>
  <si>
    <t>Comisiones y gastos bancarios</t>
  </si>
  <si>
    <t>2.2.8.4.01</t>
  </si>
  <si>
    <t>Servicios funerarios y gastos conexos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</si>
  <si>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</si>
  <si>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</si>
  <si>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</si>
  <si>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</si>
  <si>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</si>
  <si>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</si>
  <si>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</si>
  <si>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</si>
  <si>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</si>
  <si>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</si>
  <si>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2.2.8.7.01</t>
  </si>
  <si>
    <t>Servicios Tecnicos y Profesionales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</si>
  <si>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</si>
  <si>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</si>
  <si>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</si>
  <si>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</si>
  <si>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</si>
  <si>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</si>
  <si>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</si>
  <si>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</si>
  <si>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</si>
  <si>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</si>
  <si>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</si>
  <si>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</si>
  <si>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2.2.8.8.02</t>
  </si>
  <si>
    <t>Derechos</t>
  </si>
  <si>
    <t>2.2.8.8.03</t>
  </si>
  <si>
    <t>Tasas</t>
  </si>
  <si>
    <t>2.2.9</t>
  </si>
  <si>
    <t xml:space="preserve">Otras contrataciones de servicios </t>
  </si>
  <si>
    <t>2.2.9.1.01</t>
  </si>
  <si>
    <t>Servicios de alimentación</t>
  </si>
  <si>
    <t>2.2.9.2.01</t>
  </si>
  <si>
    <t>2.3</t>
  </si>
  <si>
    <t>Materiales y Suministros</t>
  </si>
  <si>
    <t>2.3.1</t>
  </si>
  <si>
    <t>Alimentos y bebidas para personas</t>
  </si>
  <si>
    <t>2.3.1.1.01</t>
  </si>
  <si>
    <t>2.3.1.3.03</t>
  </si>
  <si>
    <t>Productos forestales</t>
  </si>
  <si>
    <t>2.3.2</t>
  </si>
  <si>
    <t>Textiles y Vestuarios</t>
  </si>
  <si>
    <t>2.3.2.2.01</t>
  </si>
  <si>
    <t>Acabados textiles</t>
  </si>
  <si>
    <t>2.3.2.3.01</t>
  </si>
  <si>
    <t>Prendas de vestir</t>
  </si>
  <si>
    <t>2.3.2.4.01</t>
  </si>
  <si>
    <t>Calzados</t>
  </si>
  <si>
    <t>2.3.3</t>
  </si>
  <si>
    <t>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</si>
  <si>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</si>
  <si>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</si>
  <si>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</si>
  <si>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</si>
  <si>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</si>
  <si>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</si>
  <si>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</si>
  <si>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</si>
  <si>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</si>
  <si>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</si>
  <si>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2.3.3.6.01</t>
  </si>
  <si>
    <t>Especies Timbrados y valoradas</t>
  </si>
  <si>
    <t>2.3.4</t>
  </si>
  <si>
    <t>Productos Farmaceúticos</t>
  </si>
  <si>
    <t>2.3.4.1.01</t>
  </si>
  <si>
    <t>Productos medicinales para uso humano</t>
  </si>
  <si>
    <t>2.3.5</t>
  </si>
  <si>
    <t>Productos de Cuero, Caucho y Plástico</t>
  </si>
  <si>
    <t>2.3.5.3.01</t>
  </si>
  <si>
    <t>Llantas y neumáticos</t>
  </si>
  <si>
    <t>2.3.5.4.01</t>
  </si>
  <si>
    <t>Cauchos</t>
  </si>
  <si>
    <t>2.3.5.5.01</t>
  </si>
  <si>
    <t>Artículos de plástico</t>
  </si>
  <si>
    <t>2.3.6</t>
  </si>
  <si>
    <t>Productos Minerales, Metálicos y no Metálicos</t>
  </si>
  <si>
    <t>2.3.6.2.01</t>
  </si>
  <si>
    <t>Productos de Vidrio</t>
  </si>
  <si>
    <t>2.3.6.2.02</t>
  </si>
  <si>
    <t>Productos de loza</t>
  </si>
  <si>
    <t>2.3.6.3.01</t>
  </si>
  <si>
    <t>Productos ferrosos</t>
  </si>
  <si>
    <t>2.3.6.3.02</t>
  </si>
  <si>
    <t>Productos no ferrosos</t>
  </si>
  <si>
    <t>2.3.6.3.03</t>
  </si>
  <si>
    <t>Estructuras metálicas acabadas</t>
  </si>
  <si>
    <t>2.3.6.3.04</t>
  </si>
  <si>
    <t>Herramientas menores</t>
  </si>
  <si>
    <t>2.3.6.3.06</t>
  </si>
  <si>
    <t>Accesorios de metal</t>
  </si>
  <si>
    <t>2.3.7</t>
  </si>
  <si>
    <t>Combustibles y Lubricantes</t>
  </si>
  <si>
    <t>2.3.7.1.01</t>
  </si>
  <si>
    <t>Gasolina</t>
  </si>
  <si>
    <t>2.3.7.1.02</t>
  </si>
  <si>
    <t>Gasoil</t>
  </si>
  <si>
    <t>2.3.7.1.04</t>
  </si>
  <si>
    <t xml:space="preserve">Gas GLP </t>
  </si>
  <si>
    <t>2.3.7.1.06</t>
  </si>
  <si>
    <t>Lubricantes</t>
  </si>
  <si>
    <t>2.3.7.2.03</t>
  </si>
  <si>
    <t>Productos químicos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</si>
  <si>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</si>
  <si>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</si>
  <si>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</si>
  <si>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</si>
  <si>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</si>
  <si>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</si>
  <si>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</si>
  <si>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Utiles Varios</t>
  </si>
  <si>
    <t>2.3.9.1.01</t>
  </si>
  <si>
    <t>Utiles y Materiales de Limpieza e Higiene</t>
  </si>
  <si>
    <t>2.3.9.2.01</t>
  </si>
  <si>
    <t>Utiles de escritorio, oficina informática y de enseñanza</t>
  </si>
  <si>
    <t>2.3.9.3.01</t>
  </si>
  <si>
    <t>Utiles médico quirúrgicos</t>
  </si>
  <si>
    <t>2.3.9.4.01</t>
  </si>
  <si>
    <t>Utiles destinados a actividades deportivas y recreativas</t>
  </si>
  <si>
    <t>2.3.9.5.01</t>
  </si>
  <si>
    <t>Utiles de cocina y comedor</t>
  </si>
  <si>
    <t>2.3.9.6.01</t>
  </si>
  <si>
    <t>Productos eléctricos y afines</t>
  </si>
  <si>
    <t>2.3.9.8.01</t>
  </si>
  <si>
    <t>Otros repuestos y accesorios menores</t>
  </si>
  <si>
    <t>2.3.9.9.01</t>
  </si>
  <si>
    <t>Productos y Utiles Varios  n.i.p</t>
  </si>
  <si>
    <t>2.3.9.9.02</t>
  </si>
  <si>
    <t>Bonos para útiles diversos</t>
  </si>
  <si>
    <t>2.3.9.9.04</t>
  </si>
  <si>
    <t xml:space="preserve">Productos y útiles de defensa y seguridad </t>
  </si>
  <si>
    <t>2.4</t>
  </si>
  <si>
    <t>Transferencias corrientes</t>
  </si>
  <si>
    <t>2.4.1</t>
  </si>
  <si>
    <t>Transferencias corrientes al Sector Privado</t>
  </si>
  <si>
    <t>2.4.1.1.03</t>
  </si>
  <si>
    <t>Indemnización laboral</t>
  </si>
  <si>
    <t>2.4.1.2.01</t>
  </si>
  <si>
    <t>Ayudas y donaciones programadas a hogares y personas</t>
  </si>
  <si>
    <t>2.4.1.3.01</t>
  </si>
  <si>
    <t>Premios literarios, deportivos y culturales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</si>
  <si>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</si>
  <si>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</si>
  <si>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</si>
  <si>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</si>
  <si>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</si>
  <si>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</si>
  <si>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2.5</t>
  </si>
  <si>
    <t>Transferencias de Capital</t>
  </si>
  <si>
    <t>2.5.2.1.02</t>
  </si>
  <si>
    <t>Aportaciones de Capital al Poder Ejecutivo</t>
  </si>
  <si>
    <t>2.6</t>
  </si>
  <si>
    <t>Bienes muebles, inmuebles e intangibles</t>
  </si>
  <si>
    <t>2.6.1</t>
  </si>
  <si>
    <t>Mobiliario y Equipo</t>
  </si>
  <si>
    <t>2.6.1.1.01</t>
  </si>
  <si>
    <t>Muebles de oficina y estantería</t>
  </si>
  <si>
    <t>2.6.1.2.01</t>
  </si>
  <si>
    <t>Muebles de alojamiento, excepto de oficina y estantería</t>
  </si>
  <si>
    <t>2.6.1.3.01</t>
  </si>
  <si>
    <t>Equipo Computacional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</si>
  <si>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</si>
  <si>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</si>
  <si>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</si>
  <si>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</si>
  <si>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</si>
  <si>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</si>
  <si>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</si>
  <si>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</si>
  <si>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</si>
  <si>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Camaras fotográficas y de video</t>
  </si>
  <si>
    <t>2.6.2.4.01</t>
  </si>
  <si>
    <t>Otros mobiliario y equipo educacional y recreativo</t>
  </si>
  <si>
    <t>2.6.3</t>
  </si>
  <si>
    <t>Equipo e instrumental, científico y laboratorio</t>
  </si>
  <si>
    <t>2.6.3.2.01</t>
  </si>
  <si>
    <t>Instrumental médico y de laboratorio</t>
  </si>
  <si>
    <t>2.6.4</t>
  </si>
  <si>
    <t>Vehículos y Equipos de Transporte, Tracción y Elevación</t>
  </si>
  <si>
    <t>2.6.4.1.01</t>
  </si>
  <si>
    <t>Automóviles y Camiones</t>
  </si>
  <si>
    <t>2.6.4.7.01</t>
  </si>
  <si>
    <t>Equipos de Elevación</t>
  </si>
  <si>
    <t>2.6.5</t>
  </si>
  <si>
    <t>Maquinaria y otros Equipos</t>
  </si>
  <si>
    <t>2.6.5.2.01</t>
  </si>
  <si>
    <t>Maquinaria y Equipo Industrial</t>
  </si>
  <si>
    <t>2.6.5.3.01</t>
  </si>
  <si>
    <t>Maquinaria y Equipo de Construcción</t>
  </si>
  <si>
    <t>2.6.5.4.01</t>
  </si>
  <si>
    <t xml:space="preserve">Sistemas y Equipos de Climatizacion </t>
  </si>
  <si>
    <t>2.6.5.5.01</t>
  </si>
  <si>
    <t>Equipo de comunicación, telecomunicaciones y señalamiento</t>
  </si>
  <si>
    <t>2.6.5.6.01</t>
  </si>
  <si>
    <t>Equipo de generación eléctrica, aparatos y accesorios eléctricos</t>
  </si>
  <si>
    <t>2.6.5.7.01</t>
  </si>
  <si>
    <t>Herramientas y Máquinas</t>
  </si>
  <si>
    <t>2.6.5.8.01</t>
  </si>
  <si>
    <t>Otros Equipos</t>
  </si>
  <si>
    <t>2.6.6</t>
  </si>
  <si>
    <t>Equipos de defensa y seguridad</t>
  </si>
  <si>
    <t>2.6.6.1.01</t>
  </si>
  <si>
    <t>Equipos de Defenza</t>
  </si>
  <si>
    <t>2.6.8</t>
  </si>
  <si>
    <t>Bienes Intangibles</t>
  </si>
  <si>
    <t>2.6.8.3.01</t>
  </si>
  <si>
    <t>Programas de informática</t>
  </si>
  <si>
    <t>2.6.8.8.01</t>
  </si>
  <si>
    <t>Licencias informáticas</t>
  </si>
  <si>
    <t>2.6.9</t>
  </si>
  <si>
    <t xml:space="preserve">Edificios, estructuras, tierras, terrenos y objetos de valor </t>
  </si>
  <si>
    <t>2.6.9.6.01</t>
  </si>
  <si>
    <t xml:space="preserve">Accesorios para edificaciones residenciales y no residenciales </t>
  </si>
  <si>
    <t>2.7</t>
  </si>
  <si>
    <t>Obras</t>
  </si>
  <si>
    <t>2.7.1</t>
  </si>
  <si>
    <t>Obras en edificaciones</t>
  </si>
  <si>
    <t>2.7.1.1.01</t>
  </si>
  <si>
    <t xml:space="preserve">Obras para edificación residencial </t>
  </si>
  <si>
    <t>2.7.1.2.02</t>
  </si>
  <si>
    <t xml:space="preserve">Obras para edificación no residencial </t>
  </si>
  <si>
    <t>2.7.1.5.01</t>
  </si>
  <si>
    <t>Supervisión e Inspección de Obras</t>
  </si>
  <si>
    <t>Presupuesto Aprobado</t>
  </si>
  <si>
    <t xml:space="preserve">Año 2023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</si>
</sst>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165" fontId="2" fillId="2" borderId="1" xfId="1" applyFont="1" applyFill="1" applyBorder="1" applyAlignment="1">
      <alignment horizontal="center"/>
    </xf>
    <xf numFmtId="165" fontId="2" fillId="2" borderId="2" xfId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165" fontId="3" fillId="0" borderId="0" xfId="1" applyFont="1" applyAlignment="1"/>
    <xf numFmtId="165" fontId="2" fillId="0" borderId="0" xfId="1" applyFont="1" applyAlignment="1">
      <alignment horizontal="left"/>
    </xf>
    <xf numFmtId="49" fontId="2" fillId="0" borderId="0" xfId="0" applyNumberFormat="1" applyFont="1" applyAlignment="1">
      <alignment horizontal="left"/>
    </xf>
    <xf numFmtId="165" fontId="2" fillId="0" borderId="0" xfId="2" applyNumberFormat="1" applyFont="1" applyAlignment="1">
      <alignment horizontal="right"/>
    </xf>
    <xf numFmtId="49" fontId="5" fillId="3" borderId="0" xfId="0" applyNumberFormat="1" applyFont="1" applyFill="1" applyAlignment="1">
      <alignment horizontal="left"/>
    </xf>
    <xf numFmtId="165" fontId="5" fillId="3" borderId="0" xfId="1" applyFont="1" applyFill="1" applyAlignment="1">
      <alignment horizontal="left"/>
    </xf>
    <xf numFmtId="165" fontId="2" fillId="3" borderId="0" xfId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65" fontId="2" fillId="4" borderId="0" xfId="1" applyFont="1" applyFill="1" applyAlignment="1">
      <alignment horizontal="left"/>
    </xf>
    <xf numFmtId="165" fontId="3" fillId="0" borderId="0" xfId="1" applyFont="1" applyAlignment="1">
      <alignment horizontal="right"/>
    </xf>
    <xf numFmtId="165" fontId="3" fillId="4" borderId="0" xfId="1" applyFont="1" applyFill="1" applyAlignment="1"/>
    <xf numFmtId="49" fontId="3" fillId="4" borderId="0" xfId="0" applyNumberFormat="1" applyFont="1" applyFill="1" applyAlignment="1">
      <alignment horizontal="left"/>
    </xf>
    <xf numFmtId="165" fontId="5" fillId="3" borderId="0" xfId="1" applyFont="1" applyFill="1" applyAlignment="1"/>
    <xf numFmtId="0" fontId="4" fillId="0" borderId="0" xfId="0" applyFont="1"/>
    <xf numFmtId="49" fontId="5" fillId="5" borderId="0" xfId="0" applyNumberFormat="1" applyFont="1" applyFill="1" applyAlignment="1">
      <alignment horizontal="left"/>
    </xf>
    <xf numFmtId="165" fontId="5" fillId="5" borderId="0" xfId="1" applyFont="1" applyFill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335176</xdr:colOff>
      <xdr:row>1</xdr:row>
      <xdr:rowOff>133350</xdr:rowOff>
    </xdr:from>
    <xdr:to>
      <xdr:col>1</xdr:col>
      <xdr:colOff>1971083</xdr:colOff>
      <xdr:row>5</xdr:row>
      <xdr:rowOff>95249</xdr:rowOff>
    </xdr:to>
    <xdr:pic>
      <xdr:nvPicPr>
        <xdr:cNvPr id="3" name="Imagen 1" descr="Fonper">
          <a:extLst>
            <a:ext uri="{FF2B5EF4-FFF2-40B4-BE49-F238E27FC236}">
              <a16:creationId xmlns:a16="http://schemas.microsoft.com/office/drawing/2014/main" id="{79EE872A-62FB-41DA-8143-6AB0F2C00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76" y="133350"/>
          <a:ext cx="2397907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3"/>
  <sheetViews>
    <sheetView tabSelected="1" topLeftCell="A124" workbookViewId="0">
      <selection activeCell="A5" sqref="A5:D5"/>
    </sheetView>
  </sheetViews>
  <sheetFormatPr baseColWidth="10" defaultRowHeight="15" x14ac:dyDescent="0.25"/>
  <cols>
    <col min="2" max="2" width="74.5703125" customWidth="1"/>
    <col min="3" max="3" width="25" customWidth="1"/>
    <col min="4" max="4" width="19.85546875" customWidth="1"/>
  </cols>
  <sheetData>
    <row r="2" spans="1:4" ht="15.75" x14ac:dyDescent="0.25">
      <c r="A2" s="22" t="s">
        <v>0</v>
      </c>
      <c r="B2" s="22"/>
      <c r="C2" s="22"/>
      <c r="D2" s="22"/>
    </row>
    <row r="3" spans="1:4" ht="15.75" x14ac:dyDescent="0.25">
      <c r="A3" s="22" t="s">
        <v>425</v>
      </c>
      <c r="B3" s="22"/>
      <c r="C3" s="22"/>
      <c r="D3" s="22"/>
    </row>
    <row r="4" spans="1:4" ht="15.75" x14ac:dyDescent="0.25">
      <c r="A4" s="22" t="s">
        <v>426</v>
      </c>
      <c r="B4" s="22"/>
      <c r="C4" s="22"/>
      <c r="D4" s="22"/>
    </row>
    <row r="5" spans="1:4" ht="15.75" x14ac:dyDescent="0.25">
      <c r="A5" s="23" t="s">
        <v>1</v>
      </c>
      <c r="B5" s="23"/>
      <c r="C5" s="23"/>
      <c r="D5" s="23"/>
    </row>
    <row r="6" spans="1:4" ht="15.75" x14ac:dyDescent="0.25">
      <c r="A6" s="1" t="s">
        <v>2</v>
      </c>
      <c r="B6" s="1" t="s">
        <v>3</v>
      </c>
      <c r="C6" s="2" t="s">
        <v>4</v>
      </c>
      <c r="D6" s="3" t="s">
        <v>5</v>
      </c>
    </row>
    <row r="7" spans="1:4" ht="15.75" x14ac:dyDescent="0.25">
      <c r="A7" s="4" t="s">
        <v>6</v>
      </c>
      <c r="B7" s="4" t="s">
        <v>7</v>
      </c>
      <c r="C7" s="5">
        <v>2600000000</v>
      </c>
      <c r="D7" s="6"/>
    </row>
    <row r="8" spans="1:4" ht="15.75" x14ac:dyDescent="0.25">
      <c r="A8" s="4" t="s">
        <v>8</v>
      </c>
      <c r="B8" s="4" t="s">
        <v>9</v>
      </c>
      <c r="C8" s="5">
        <v>15000000</v>
      </c>
      <c r="D8" s="6"/>
    </row>
    <row r="9" spans="1:4" ht="15.75" x14ac:dyDescent="0.25">
      <c r="A9" s="4" t="s">
        <v>10</v>
      </c>
      <c r="B9" s="4" t="s">
        <v>11</v>
      </c>
      <c r="C9" s="5">
        <v>362000000</v>
      </c>
      <c r="D9" s="6"/>
    </row>
    <row r="10" spans="1:4" ht="15.75" x14ac:dyDescent="0.25">
      <c r="A10" s="4"/>
      <c r="B10" s="7" t="s">
        <v>12</v>
      </c>
      <c r="C10" s="6">
        <f>SUM(C7:C9)</f>
        <v>2977000000</v>
      </c>
    </row>
    <row r="11" spans="1:4" ht="15.75" x14ac:dyDescent="0.25">
      <c r="A11" s="4"/>
      <c r="B11" s="7"/>
      <c r="C11" s="5"/>
      <c r="D11" s="6"/>
    </row>
    <row r="12" spans="1:4" ht="15.75" x14ac:dyDescent="0.25">
      <c r="A12" s="4"/>
      <c r="B12" s="7"/>
      <c r="C12" s="5"/>
      <c r="D12" s="6"/>
    </row>
    <row r="13" spans="1:4" ht="15.75" x14ac:dyDescent="0.25">
      <c r="A13" s="7"/>
      <c r="B13" s="7" t="s">
        <v>13</v>
      </c>
      <c r="C13" s="8">
        <f>(C14+C62+C140+C197+C206+C209+C248)</f>
        <v>2977000000</v>
      </c>
      <c r="D13" s="6"/>
    </row>
    <row r="14" spans="1:4" ht="18" x14ac:dyDescent="0.25">
      <c r="A14" s="9" t="s">
        <v>14</v>
      </c>
      <c r="B14" s="9" t="s">
        <v>15</v>
      </c>
      <c r="C14" s="10">
        <f>C15+C31+C45+C51+C57</f>
        <v>419740600</v>
      </c>
      <c r="D14" s="11"/>
    </row>
    <row r="15" spans="1:4" ht="15.75" x14ac:dyDescent="0.25">
      <c r="A15" s="12" t="s">
        <v>16</v>
      </c>
      <c r="B15" s="12" t="s">
        <v>17</v>
      </c>
      <c r="C15" s="13">
        <f>SUM(C16:C29)</f>
        <v>253783334</v>
      </c>
      <c r="D15" s="13"/>
    </row>
    <row r="16" spans="1:4" ht="15.75" x14ac:dyDescent="0.25">
      <c r="A16" s="4" t="s">
        <v>18</v>
      </c>
      <c r="B16" s="4" t="s">
        <v>19</v>
      </c>
      <c r="C16" s="5">
        <v>150000000</v>
      </c>
      <c r="D16" s="14"/>
    </row>
    <row r="17" spans="1:4" ht="15.75" x14ac:dyDescent="0.25">
      <c r="A17" s="4" t="s">
        <v>20</v>
      </c>
      <c r="B17" s="4" t="s">
        <v>21</v>
      </c>
      <c r="C17" s="14">
        <v>0</v>
      </c>
      <c r="D17" s="14"/>
    </row>
    <row r="18" spans="1:4" ht="15.75" x14ac:dyDescent="0.25">
      <c r="A18" s="4" t="s">
        <v>22</v>
      </c>
      <c r="B18" s="4" t="s">
        <v>23</v>
      </c>
      <c r="C18" s="14">
        <v>0</v>
      </c>
      <c r="D18" s="14"/>
    </row>
    <row r="19" spans="1:4" ht="15.75" x14ac:dyDescent="0.25">
      <c r="A19" s="4" t="s">
        <v>24</v>
      </c>
      <c r="B19" s="4" t="s">
        <v>25</v>
      </c>
      <c r="C19" s="14">
        <v>0</v>
      </c>
      <c r="D19" s="14"/>
    </row>
    <row r="20" spans="1:4" ht="15.75" x14ac:dyDescent="0.25">
      <c r="A20" s="4" t="s">
        <v>26</v>
      </c>
      <c r="B20" s="4" t="s">
        <v>27</v>
      </c>
      <c r="C20" s="5">
        <v>0</v>
      </c>
      <c r="D20" s="14"/>
    </row>
    <row r="21" spans="1:4" ht="15.75" x14ac:dyDescent="0.25">
      <c r="A21" s="4" t="s">
        <v>28</v>
      </c>
      <c r="B21" s="4" t="s">
        <v>29</v>
      </c>
      <c r="C21" s="5">
        <v>3500000</v>
      </c>
      <c r="D21" s="14"/>
    </row>
    <row r="22" spans="1:4" ht="15.75" x14ac:dyDescent="0.25">
      <c r="A22" s="4" t="s">
        <v>30</v>
      </c>
      <c r="B22" s="4" t="s">
        <v>31</v>
      </c>
      <c r="C22" s="5">
        <v>0</v>
      </c>
      <c r="D22" s="14"/>
    </row>
    <row r="23" spans="1:4" ht="15.75" x14ac:dyDescent="0.25">
      <c r="A23" s="4" t="s">
        <v>32</v>
      </c>
      <c r="B23" s="4" t="s">
        <v>33</v>
      </c>
      <c r="C23" s="5">
        <v>1000000</v>
      </c>
      <c r="D23" s="14"/>
    </row>
    <row r="24" spans="1:4" ht="15.75" x14ac:dyDescent="0.25">
      <c r="A24" s="4" t="s">
        <v>34</v>
      </c>
      <c r="B24" s="4" t="s">
        <v>35</v>
      </c>
      <c r="C24" s="5">
        <v>14283334</v>
      </c>
      <c r="D24" s="14"/>
    </row>
    <row r="25" spans="1:4" ht="15.75" x14ac:dyDescent="0.25">
      <c r="A25" s="4" t="s">
        <v>36</v>
      </c>
      <c r="B25" s="4" t="s">
        <v>37</v>
      </c>
      <c r="C25" s="5">
        <v>85000000</v>
      </c>
      <c r="D25" s="14"/>
    </row>
    <row r="26" spans="1:4" ht="15.75" x14ac:dyDescent="0.25">
      <c r="A26" s="4" t="s">
        <v>38</v>
      </c>
      <c r="B26" s="4" t="s">
        <v>39</v>
      </c>
      <c r="C26" s="5">
        <v>0</v>
      </c>
      <c r="D26" s="14"/>
    </row>
    <row r="27" spans="1:4" ht="15.75" x14ac:dyDescent="0.25">
      <c r="A27" s="4" t="s">
        <v>40</v>
      </c>
      <c r="B27" s="4" t="s">
        <v>41</v>
      </c>
      <c r="C27" s="5">
        <v>0</v>
      </c>
      <c r="D27" s="14"/>
    </row>
    <row r="28" spans="1:4" ht="15.75" x14ac:dyDescent="0.25">
      <c r="A28" s="4" t="s">
        <v>42</v>
      </c>
      <c r="B28" s="4" t="s">
        <v>43</v>
      </c>
      <c r="C28" s="5">
        <v>0</v>
      </c>
      <c r="D28" s="14"/>
    </row>
    <row r="29" spans="1:4" ht="15.75" x14ac:dyDescent="0.25">
      <c r="A29" s="4" t="s">
        <v>44</v>
      </c>
      <c r="B29" s="4" t="s">
        <v>45</v>
      </c>
      <c r="C29" s="5">
        <v>0</v>
      </c>
      <c r="D29" s="14"/>
    </row>
    <row r="30" spans="1:4" ht="15.75" x14ac:dyDescent="0.25">
      <c r="A30" s="4"/>
      <c r="B30" s="4"/>
      <c r="C30" s="5"/>
      <c r="D30" s="14"/>
    </row>
    <row r="31" spans="1:4" ht="15.75" x14ac:dyDescent="0.25">
      <c r="A31" s="12" t="s">
        <v>46</v>
      </c>
      <c r="B31" s="12" t="s">
        <v>47</v>
      </c>
      <c r="C31" s="15">
        <f>SUM(C32:C43)</f>
        <v>35565600</v>
      </c>
      <c r="D31" s="14"/>
    </row>
    <row r="32" spans="1:4" ht="15.75" x14ac:dyDescent="0.25">
      <c r="A32" s="4" t="s">
        <v>48</v>
      </c>
      <c r="B32" s="4" t="s">
        <v>49</v>
      </c>
      <c r="C32" s="5">
        <v>9600000</v>
      </c>
      <c r="D32" s="14"/>
    </row>
    <row r="33" spans="1:4" ht="15.75" x14ac:dyDescent="0.25">
      <c r="A33" s="4" t="s">
        <v>50</v>
      </c>
      <c r="B33" s="4" t="s">
        <v>51</v>
      </c>
      <c r="C33" s="5">
        <v>0</v>
      </c>
      <c r="D33" s="14"/>
    </row>
    <row r="34" spans="1:4" ht="15.75" x14ac:dyDescent="0.25">
      <c r="A34" s="4" t="s">
        <v>52</v>
      </c>
      <c r="B34" s="4" t="s">
        <v>53</v>
      </c>
      <c r="C34" s="5">
        <v>1200000</v>
      </c>
      <c r="D34" s="14"/>
    </row>
    <row r="35" spans="1:4" ht="15.75" x14ac:dyDescent="0.25">
      <c r="A35" s="4" t="s">
        <v>54</v>
      </c>
      <c r="B35" s="4" t="s">
        <v>55</v>
      </c>
      <c r="C35" s="5">
        <v>17265600</v>
      </c>
      <c r="D35" s="14"/>
    </row>
    <row r="36" spans="1:4" ht="15.75" x14ac:dyDescent="0.25">
      <c r="A36" s="4" t="s">
        <v>56</v>
      </c>
      <c r="B36" s="4" t="s">
        <v>57</v>
      </c>
      <c r="C36" s="5">
        <v>6000000</v>
      </c>
      <c r="D36" s="14"/>
    </row>
    <row r="37" spans="1:4" ht="15.75" x14ac:dyDescent="0.25">
      <c r="A37" s="4" t="s">
        <v>58</v>
      </c>
      <c r="B37" s="4" t="s">
        <v>59</v>
      </c>
      <c r="C37" s="5">
        <v>0</v>
      </c>
      <c r="D37" s="14"/>
    </row>
    <row r="38" spans="1:4" ht="15.75" x14ac:dyDescent="0.25">
      <c r="A38" s="4" t="s">
        <v>60</v>
      </c>
      <c r="B38" s="4" t="s">
        <v>61</v>
      </c>
      <c r="C38" s="5">
        <v>1500000</v>
      </c>
      <c r="D38" s="14"/>
    </row>
    <row r="39" spans="1:4" ht="15.75" x14ac:dyDescent="0.25">
      <c r="A39" s="4" t="s">
        <v>62</v>
      </c>
      <c r="B39" s="4" t="s">
        <v>63</v>
      </c>
      <c r="C39" s="5">
        <v>0</v>
      </c>
      <c r="D39" s="14"/>
    </row>
    <row r="40" spans="1:4" ht="15.75" x14ac:dyDescent="0.25">
      <c r="A40" s="4" t="s">
        <v>64</v>
      </c>
      <c r="B40" s="4" t="s">
        <v>65</v>
      </c>
      <c r="C40" s="5">
        <v>0</v>
      </c>
      <c r="D40" s="14"/>
    </row>
    <row r="41" spans="1:4" ht="15.75" x14ac:dyDescent="0.25">
      <c r="A41" s="4" t="s">
        <v>66</v>
      </c>
      <c r="B41" s="4" t="s">
        <v>67</v>
      </c>
      <c r="C41" s="5">
        <v>0</v>
      </c>
      <c r="D41" s="14"/>
    </row>
    <row r="42" spans="1:4" ht="15.75" x14ac:dyDescent="0.25">
      <c r="A42" s="4" t="s">
        <v>68</v>
      </c>
      <c r="B42" s="4" t="s">
        <v>69</v>
      </c>
      <c r="C42" s="5">
        <v>0</v>
      </c>
      <c r="D42" s="14"/>
    </row>
    <row r="43" spans="1:4" ht="15.75" x14ac:dyDescent="0.25">
      <c r="A43" s="4" t="s">
        <v>70</v>
      </c>
      <c r="B43" s="4" t="s">
        <v>71</v>
      </c>
      <c r="C43" s="5">
        <v>0</v>
      </c>
      <c r="D43" s="14"/>
    </row>
    <row r="44" spans="1:4" ht="15.75" x14ac:dyDescent="0.25">
      <c r="A44" s="4"/>
      <c r="B44" s="4"/>
      <c r="C44" s="5"/>
      <c r="D44" s="14"/>
    </row>
    <row r="45" spans="1:4" ht="15.75" x14ac:dyDescent="0.25">
      <c r="A45" s="16" t="s">
        <v>72</v>
      </c>
      <c r="B45" s="16" t="s">
        <v>73</v>
      </c>
      <c r="C45" s="15">
        <f>SUM(C46:C49)</f>
        <v>18400000</v>
      </c>
      <c r="D45" s="14"/>
    </row>
    <row r="46" spans="1:4" ht="15.75" x14ac:dyDescent="0.25">
      <c r="A46" s="4" t="s">
        <v>74</v>
      </c>
      <c r="B46" s="4" t="s">
        <v>75</v>
      </c>
      <c r="C46" s="5">
        <v>14400000</v>
      </c>
      <c r="D46" s="14"/>
    </row>
    <row r="47" spans="1:4" ht="15.75" x14ac:dyDescent="0.25">
      <c r="A47" s="4" t="s">
        <v>76</v>
      </c>
      <c r="B47" s="4" t="s">
        <v>77</v>
      </c>
      <c r="C47" s="5">
        <v>0</v>
      </c>
      <c r="D47" s="14"/>
    </row>
    <row r="48" spans="1:4" ht="15.75" x14ac:dyDescent="0.25">
      <c r="A48" s="4" t="s">
        <v>78</v>
      </c>
      <c r="B48" s="4" t="s">
        <v>79</v>
      </c>
      <c r="C48" s="5">
        <v>2500000</v>
      </c>
      <c r="D48" s="14"/>
    </row>
    <row r="49" spans="1:4" ht="15.75" x14ac:dyDescent="0.25">
      <c r="A49" s="4" t="s">
        <v>80</v>
      </c>
      <c r="B49" s="4" t="s">
        <v>81</v>
      </c>
      <c r="C49" s="5">
        <v>1500000</v>
      </c>
      <c r="D49" s="14"/>
    </row>
    <row r="50" spans="1:4" ht="15.75" x14ac:dyDescent="0.25">
      <c r="A50" s="4"/>
      <c r="B50" s="4"/>
      <c r="C50" s="5"/>
      <c r="D50" s="14"/>
    </row>
    <row r="51" spans="1:4" ht="15.75" x14ac:dyDescent="0.25">
      <c r="A51" s="16" t="s">
        <v>82</v>
      </c>
      <c r="B51" s="16" t="s">
        <v>83</v>
      </c>
      <c r="C51" s="15">
        <f>SUM(C52:C55)</f>
        <v>78991666</v>
      </c>
      <c r="D51" s="14"/>
    </row>
    <row r="52" spans="1:4" ht="15.75" x14ac:dyDescent="0.25">
      <c r="A52" s="4" t="s">
        <v>84</v>
      </c>
      <c r="B52" s="4" t="s">
        <v>85</v>
      </c>
      <c r="C52" s="5">
        <v>35708333</v>
      </c>
      <c r="D52" s="14"/>
    </row>
    <row r="53" spans="1:4" ht="15.75" x14ac:dyDescent="0.25">
      <c r="A53" s="4" t="s">
        <v>86</v>
      </c>
      <c r="B53" s="4" t="s">
        <v>87</v>
      </c>
      <c r="C53" s="5">
        <v>4000000</v>
      </c>
      <c r="D53" s="14"/>
    </row>
    <row r="54" spans="1:4" ht="15.75" x14ac:dyDescent="0.25">
      <c r="A54" s="4" t="s">
        <v>88</v>
      </c>
      <c r="B54" s="4" t="s">
        <v>89</v>
      </c>
      <c r="C54" s="5">
        <v>14283333</v>
      </c>
      <c r="D54" s="14"/>
    </row>
    <row r="55" spans="1:4" ht="15.75" x14ac:dyDescent="0.25">
      <c r="A55" s="4" t="s">
        <v>90</v>
      </c>
      <c r="B55" s="4" t="s">
        <v>91</v>
      </c>
      <c r="C55" s="5">
        <v>25000000</v>
      </c>
      <c r="D55" s="14"/>
    </row>
    <row r="56" spans="1:4" ht="15.75" x14ac:dyDescent="0.25">
      <c r="A56" s="4"/>
      <c r="B56" s="4"/>
      <c r="C56" s="5"/>
      <c r="D56" s="14"/>
    </row>
    <row r="57" spans="1:4" ht="15.75" x14ac:dyDescent="0.25">
      <c r="A57" s="16" t="s">
        <v>92</v>
      </c>
      <c r="B57" s="16" t="s">
        <v>93</v>
      </c>
      <c r="C57" s="15">
        <f>SUM(C58:C60)</f>
        <v>33000000</v>
      </c>
      <c r="D57" s="14"/>
    </row>
    <row r="58" spans="1:4" ht="15.75" x14ac:dyDescent="0.25">
      <c r="A58" s="4" t="s">
        <v>94</v>
      </c>
      <c r="B58" s="4" t="s">
        <v>95</v>
      </c>
      <c r="C58" s="5">
        <v>13000000</v>
      </c>
      <c r="D58" s="14"/>
    </row>
    <row r="59" spans="1:4" ht="15.75" x14ac:dyDescent="0.25">
      <c r="A59" s="4" t="s">
        <v>96</v>
      </c>
      <c r="B59" s="4" t="s">
        <v>97</v>
      </c>
      <c r="C59" s="5">
        <v>15000000</v>
      </c>
      <c r="D59" s="14"/>
    </row>
    <row r="60" spans="1:4" ht="15.75" x14ac:dyDescent="0.25">
      <c r="A60" s="4" t="s">
        <v>98</v>
      </c>
      <c r="B60" s="4" t="s">
        <v>99</v>
      </c>
      <c r="C60" s="5">
        <v>5000000</v>
      </c>
      <c r="D60" s="14"/>
    </row>
    <row r="61" spans="1:4" ht="15.75" x14ac:dyDescent="0.25">
      <c r="A61" s="4"/>
      <c r="B61" s="4"/>
      <c r="C61" s="5"/>
      <c r="D61" s="14"/>
    </row>
    <row r="62" spans="1:4" ht="18" x14ac:dyDescent="0.25">
      <c r="A62" s="9" t="s">
        <v>100</v>
      </c>
      <c r="B62" s="9" t="s">
        <v>101</v>
      </c>
      <c r="C62" s="17">
        <f>SUM(C63+C72+C76+C80+C86+C95+C117+C136+C102)</f>
        <v>773444000</v>
      </c>
      <c r="D62" s="14"/>
    </row>
    <row r="63" spans="1:4" ht="15.75" x14ac:dyDescent="0.25">
      <c r="A63" s="16" t="s">
        <v>102</v>
      </c>
      <c r="B63" s="16" t="s">
        <v>103</v>
      </c>
      <c r="C63" s="15">
        <f>SUM(C64:C70)</f>
        <v>16344000</v>
      </c>
      <c r="D63" s="14"/>
    </row>
    <row r="64" spans="1:4" ht="15.75" x14ac:dyDescent="0.25">
      <c r="A64" s="4" t="s">
        <v>104</v>
      </c>
      <c r="B64" s="4" t="s">
        <v>105</v>
      </c>
      <c r="C64" s="5">
        <v>0</v>
      </c>
      <c r="D64" s="14"/>
    </row>
    <row r="65" spans="1:4" ht="15.75" x14ac:dyDescent="0.25">
      <c r="A65" s="4" t="s">
        <v>106</v>
      </c>
      <c r="B65" s="4" t="s">
        <v>107</v>
      </c>
      <c r="C65" s="5">
        <v>4800000</v>
      </c>
      <c r="D65" s="14"/>
    </row>
    <row r="66" spans="1:4" ht="15.75" x14ac:dyDescent="0.25">
      <c r="A66" s="4" t="s">
        <v>108</v>
      </c>
      <c r="B66" s="4" t="s">
        <v>109</v>
      </c>
      <c r="C66" s="5">
        <v>24000</v>
      </c>
      <c r="D66" s="14"/>
    </row>
    <row r="67" spans="1:4" ht="15.75" x14ac:dyDescent="0.25">
      <c r="A67" s="4" t="s">
        <v>110</v>
      </c>
      <c r="B67" s="4" t="s">
        <v>111</v>
      </c>
      <c r="C67" s="5">
        <v>1200000</v>
      </c>
      <c r="D67" s="14"/>
    </row>
    <row r="68" spans="1:4" ht="15.75" x14ac:dyDescent="0.25">
      <c r="A68" s="4" t="s">
        <v>112</v>
      </c>
      <c r="B68" s="4" t="s">
        <v>113</v>
      </c>
      <c r="C68" s="5">
        <v>9600000</v>
      </c>
      <c r="D68" s="14"/>
    </row>
    <row r="69" spans="1:4" ht="15.75" x14ac:dyDescent="0.25">
      <c r="A69" s="4" t="s">
        <v>114</v>
      </c>
      <c r="B69" s="4" t="s">
        <v>115</v>
      </c>
      <c r="C69" s="5">
        <v>480000</v>
      </c>
      <c r="D69" s="14"/>
    </row>
    <row r="70" spans="1:4" ht="15.75" x14ac:dyDescent="0.25">
      <c r="A70" s="4" t="s">
        <v>116</v>
      </c>
      <c r="B70" s="4" t="s">
        <v>117</v>
      </c>
      <c r="C70" s="5">
        <v>240000</v>
      </c>
      <c r="D70" s="14"/>
    </row>
    <row r="71" spans="1:4" ht="15.75" x14ac:dyDescent="0.25">
      <c r="A71" s="4"/>
      <c r="B71" s="4"/>
      <c r="C71" s="5"/>
      <c r="D71" s="14"/>
    </row>
    <row r="72" spans="1:4" ht="15.75" x14ac:dyDescent="0.25">
      <c r="A72" s="16" t="s">
        <v>118</v>
      </c>
      <c r="B72" s="16" t="s">
        <v>119</v>
      </c>
      <c r="C72" s="15">
        <f>SUM(C73:C74)</f>
        <v>71000000</v>
      </c>
      <c r="D72" s="14"/>
    </row>
    <row r="73" spans="1:4" ht="15.75" x14ac:dyDescent="0.25">
      <c r="A73" s="4" t="s">
        <v>120</v>
      </c>
      <c r="B73" s="4" t="s">
        <v>121</v>
      </c>
      <c r="C73" s="5">
        <v>70000000</v>
      </c>
      <c r="D73" s="14"/>
    </row>
    <row r="74" spans="1:4" ht="15.75" x14ac:dyDescent="0.25">
      <c r="A74" s="4" t="s">
        <v>122</v>
      </c>
      <c r="B74" s="4" t="s">
        <v>123</v>
      </c>
      <c r="C74" s="5">
        <v>1000000</v>
      </c>
      <c r="D74" s="14"/>
    </row>
    <row r="75" spans="1:4" ht="15.75" x14ac:dyDescent="0.25">
      <c r="A75" s="4"/>
      <c r="B75" s="4"/>
      <c r="C75" s="5"/>
      <c r="D75" s="14"/>
    </row>
    <row r="76" spans="1:4" ht="15.75" x14ac:dyDescent="0.25">
      <c r="A76" s="16" t="s">
        <v>124</v>
      </c>
      <c r="B76" s="16" t="s">
        <v>125</v>
      </c>
      <c r="C76" s="15">
        <f>SUM(C77:C78)</f>
        <v>3500000</v>
      </c>
      <c r="D76" s="14"/>
    </row>
    <row r="77" spans="1:4" ht="15.75" x14ac:dyDescent="0.25">
      <c r="A77" s="4" t="s">
        <v>126</v>
      </c>
      <c r="B77" s="4" t="s">
        <v>127</v>
      </c>
      <c r="C77" s="5">
        <v>2500000</v>
      </c>
      <c r="D77" s="14"/>
    </row>
    <row r="78" spans="1:4" ht="15.75" x14ac:dyDescent="0.25">
      <c r="A78" s="4" t="s">
        <v>128</v>
      </c>
      <c r="B78" s="4" t="s">
        <v>125</v>
      </c>
      <c r="C78" s="5">
        <v>1000000</v>
      </c>
      <c r="D78" s="14"/>
    </row>
    <row r="79" spans="1:4" ht="15.75" x14ac:dyDescent="0.25">
      <c r="A79" s="4"/>
      <c r="B79" s="4"/>
      <c r="C79" s="5"/>
      <c r="D79" s="14"/>
    </row>
    <row r="80" spans="1:4" ht="15.75" x14ac:dyDescent="0.25">
      <c r="A80" s="16" t="s">
        <v>129</v>
      </c>
      <c r="B80" s="16" t="s">
        <v>130</v>
      </c>
      <c r="C80" s="15">
        <f>SUM(C81:C84)</f>
        <v>1500000</v>
      </c>
      <c r="D80" s="14"/>
    </row>
    <row r="81" spans="1:4" ht="15.75" x14ac:dyDescent="0.25">
      <c r="A81" s="4" t="s">
        <v>131</v>
      </c>
      <c r="B81" s="4" t="s">
        <v>132</v>
      </c>
      <c r="C81" s="5">
        <v>500000</v>
      </c>
      <c r="D81" s="14"/>
    </row>
    <row r="82" spans="1:4" ht="15.75" x14ac:dyDescent="0.25">
      <c r="A82" s="4" t="s">
        <v>133</v>
      </c>
      <c r="B82" s="4" t="s">
        <v>134</v>
      </c>
      <c r="C82" s="5">
        <v>500000</v>
      </c>
      <c r="D82" s="14"/>
    </row>
    <row r="83" spans="1:4" ht="15.75" x14ac:dyDescent="0.25">
      <c r="A83" s="4" t="s">
        <v>135</v>
      </c>
      <c r="B83" s="4" t="s">
        <v>136</v>
      </c>
      <c r="C83" s="5">
        <v>0</v>
      </c>
      <c r="D83" s="14"/>
    </row>
    <row r="84" spans="1:4" ht="15.75" x14ac:dyDescent="0.25">
      <c r="A84" s="4" t="s">
        <v>137</v>
      </c>
      <c r="B84" s="4" t="s">
        <v>138</v>
      </c>
      <c r="C84" s="5">
        <v>500000</v>
      </c>
      <c r="D84" s="14"/>
    </row>
    <row r="85" spans="1:4" ht="15.75" x14ac:dyDescent="0.25">
      <c r="A85" s="4"/>
      <c r="B85" s="4"/>
      <c r="C85" s="5"/>
      <c r="D85" s="14"/>
    </row>
    <row r="86" spans="1:4" ht="15.75" x14ac:dyDescent="0.25">
      <c r="A86" s="16" t="s">
        <v>139</v>
      </c>
      <c r="B86" s="16" t="s">
        <v>140</v>
      </c>
      <c r="C86" s="15">
        <f>SUM(C87:C93)</f>
        <v>11100000</v>
      </c>
      <c r="D86" s="14"/>
    </row>
    <row r="87" spans="1:4" ht="15.75" x14ac:dyDescent="0.25">
      <c r="A87" s="4" t="s">
        <v>141</v>
      </c>
      <c r="B87" s="4" t="s">
        <v>142</v>
      </c>
      <c r="C87" s="5">
        <v>1000000</v>
      </c>
      <c r="D87" s="14"/>
    </row>
    <row r="88" spans="1:4" ht="15.75" x14ac:dyDescent="0.25">
      <c r="A88" s="4" t="s">
        <v>143</v>
      </c>
      <c r="B88" s="4" t="s">
        <v>144</v>
      </c>
      <c r="C88" s="5">
        <v>800000</v>
      </c>
      <c r="D88" s="14"/>
    </row>
    <row r="89" spans="1:4" ht="15.75" x14ac:dyDescent="0.25">
      <c r="A89" s="4" t="s">
        <v>145</v>
      </c>
      <c r="B89" s="4" t="s">
        <v>146</v>
      </c>
      <c r="C89" s="5">
        <v>800000</v>
      </c>
      <c r="D89" s="14"/>
    </row>
    <row r="90" spans="1:4" ht="15.75" x14ac:dyDescent="0.25">
      <c r="A90" s="4" t="s">
        <v>147</v>
      </c>
      <c r="B90" s="4" t="s">
        <v>148</v>
      </c>
      <c r="C90" s="5">
        <v>6000000</v>
      </c>
      <c r="D90" s="14"/>
    </row>
    <row r="91" spans="1:4" ht="15.75" x14ac:dyDescent="0.25">
      <c r="A91" s="4" t="s">
        <v>149</v>
      </c>
      <c r="B91" s="4" t="s">
        <v>150</v>
      </c>
      <c r="C91" s="5">
        <v>1500000</v>
      </c>
      <c r="D91" s="14"/>
    </row>
    <row r="92" spans="1:4" ht="15.75" x14ac:dyDescent="0.25">
      <c r="A92" s="4" t="s">
        <v>151</v>
      </c>
      <c r="B92" s="4" t="s">
        <v>152</v>
      </c>
      <c r="C92" s="5">
        <v>1000000</v>
      </c>
      <c r="D92" s="14"/>
    </row>
    <row r="93" spans="1:4" ht="15.75" x14ac:dyDescent="0.25">
      <c r="A93" s="4" t="s">
        <v>153</v>
      </c>
      <c r="B93" s="4" t="s">
        <v>154</v>
      </c>
      <c r="C93" s="5">
        <v>0</v>
      </c>
      <c r="D93" s="14"/>
    </row>
    <row r="94" spans="1:4" ht="15.75" x14ac:dyDescent="0.25">
      <c r="A94" s="4"/>
      <c r="B94" s="4"/>
      <c r="C94" s="5"/>
      <c r="D94" s="14"/>
    </row>
    <row r="95" spans="1:4" ht="15.75" x14ac:dyDescent="0.25">
      <c r="A95" s="16" t="s">
        <v>155</v>
      </c>
      <c r="B95" s="16" t="s">
        <v>156</v>
      </c>
      <c r="C95" s="15">
        <f>SUM(C96:C100)</f>
        <v>12000000</v>
      </c>
      <c r="D95" s="14"/>
    </row>
    <row r="96" spans="1:4" ht="15.75" x14ac:dyDescent="0.25">
      <c r="A96" s="4" t="s">
        <v>157</v>
      </c>
      <c r="B96" s="4" t="s">
        <v>158</v>
      </c>
      <c r="C96" s="5">
        <v>1000000</v>
      </c>
      <c r="D96" s="14"/>
    </row>
    <row r="97" spans="1:4" ht="15.75" x14ac:dyDescent="0.25">
      <c r="A97" s="4" t="s">
        <v>159</v>
      </c>
      <c r="B97" s="4" t="s">
        <v>160</v>
      </c>
      <c r="C97" s="5">
        <v>1000000</v>
      </c>
      <c r="D97" s="14"/>
    </row>
    <row r="98" spans="1:4" ht="15.75" x14ac:dyDescent="0.25">
      <c r="A98" s="4" t="s">
        <v>161</v>
      </c>
      <c r="B98" s="4" t="s">
        <v>162</v>
      </c>
      <c r="C98" s="5">
        <v>10000000</v>
      </c>
      <c r="D98" s="14"/>
    </row>
    <row r="99" spans="1:4" ht="15.75" x14ac:dyDescent="0.25">
      <c r="A99" s="4" t="s">
        <v>163</v>
      </c>
      <c r="B99" s="4" t="s">
        <v>164</v>
      </c>
      <c r="C99" s="5">
        <v>0</v>
      </c>
      <c r="D99" s="14"/>
    </row>
    <row r="100" spans="1:4" ht="15.75" x14ac:dyDescent="0.25">
      <c r="A100" s="4" t="s">
        <v>165</v>
      </c>
      <c r="B100" s="4" t="s">
        <v>166</v>
      </c>
      <c r="C100" s="5">
        <v>0</v>
      </c>
      <c r="D100" s="14"/>
    </row>
    <row r="101" spans="1:4" ht="15.75" x14ac:dyDescent="0.25">
      <c r="A101" s="4"/>
      <c r="B101" s="4"/>
      <c r="C101" s="5"/>
      <c r="D101" s="14"/>
    </row>
    <row r="102" spans="1:4" ht="15.75" x14ac:dyDescent="0.25">
      <c r="A102" s="16" t="s">
        <v>167</v>
      </c>
      <c r="B102" s="16" t="s">
        <v>168</v>
      </c>
      <c r="C102" s="15">
        <f>SUM(C103:C114)</f>
        <v>111700000</v>
      </c>
      <c r="D102" s="14"/>
    </row>
    <row r="103" spans="1:4" ht="15.75" x14ac:dyDescent="0.25">
      <c r="A103" s="4" t="s">
        <v>169</v>
      </c>
      <c r="B103" s="4" t="s">
        <v>170</v>
      </c>
      <c r="C103" s="5">
        <v>90000000</v>
      </c>
      <c r="D103" s="14"/>
    </row>
    <row r="104" spans="1:4" ht="15.75" x14ac:dyDescent="0.25">
      <c r="A104" s="4" t="s">
        <v>171</v>
      </c>
      <c r="B104" s="4" t="s">
        <v>172</v>
      </c>
      <c r="C104" s="5">
        <v>7200000</v>
      </c>
      <c r="D104" s="14"/>
    </row>
    <row r="105" spans="1:4" ht="15.75" x14ac:dyDescent="0.25">
      <c r="A105" s="4" t="s">
        <v>173</v>
      </c>
      <c r="B105" s="4" t="s">
        <v>174</v>
      </c>
      <c r="C105" s="5">
        <v>0</v>
      </c>
      <c r="D105" s="14"/>
    </row>
    <row r="106" spans="1:4" ht="15.75" x14ac:dyDescent="0.25">
      <c r="A106" s="4" t="s">
        <v>175</v>
      </c>
      <c r="B106" s="4" t="s">
        <v>176</v>
      </c>
      <c r="C106" s="5">
        <v>0</v>
      </c>
      <c r="D106" s="14"/>
    </row>
    <row r="107" spans="1:4" ht="15.75" x14ac:dyDescent="0.25">
      <c r="A107" s="4" t="s">
        <v>177</v>
      </c>
      <c r="B107" s="4" t="s">
        <v>178</v>
      </c>
      <c r="C107" s="5">
        <v>5000000</v>
      </c>
      <c r="D107" s="14"/>
    </row>
    <row r="108" spans="1:4" ht="15.75" x14ac:dyDescent="0.25">
      <c r="A108" s="4" t="s">
        <v>179</v>
      </c>
      <c r="B108" s="4" t="s">
        <v>180</v>
      </c>
      <c r="C108" s="5">
        <v>3000000</v>
      </c>
      <c r="D108" s="14"/>
    </row>
    <row r="109" spans="1:4" ht="15.75" x14ac:dyDescent="0.25">
      <c r="A109" s="4" t="s">
        <v>181</v>
      </c>
      <c r="B109" s="4" t="s">
        <v>182</v>
      </c>
      <c r="C109" s="5">
        <v>2500000</v>
      </c>
      <c r="D109" s="14"/>
    </row>
    <row r="110" spans="1:4" ht="15.75" x14ac:dyDescent="0.25">
      <c r="A110" s="4" t="s">
        <v>183</v>
      </c>
      <c r="B110" s="4" t="s">
        <v>184</v>
      </c>
      <c r="C110" s="5">
        <v>0</v>
      </c>
      <c r="D110" s="14"/>
    </row>
    <row r="111" spans="1:4" ht="15.75" x14ac:dyDescent="0.25">
      <c r="A111" s="4" t="s">
        <v>185</v>
      </c>
      <c r="B111" s="4" t="s">
        <v>186</v>
      </c>
      <c r="C111" s="5">
        <v>0</v>
      </c>
      <c r="D111" s="14"/>
    </row>
    <row r="112" spans="1:4" ht="15.75" x14ac:dyDescent="0.25">
      <c r="A112" s="4" t="s">
        <v>187</v>
      </c>
      <c r="B112" s="4" t="s">
        <v>188</v>
      </c>
      <c r="C112" s="5">
        <v>0</v>
      </c>
      <c r="D112" s="14"/>
    </row>
    <row r="113" spans="1:4" ht="15.75" x14ac:dyDescent="0.25">
      <c r="A113" s="4" t="s">
        <v>189</v>
      </c>
      <c r="B113" s="4" t="s">
        <v>190</v>
      </c>
      <c r="C113" s="5">
        <v>4000000</v>
      </c>
      <c r="D113" s="14"/>
    </row>
    <row r="114" spans="1:4" ht="15.75" x14ac:dyDescent="0.25">
      <c r="A114" s="4" t="s">
        <v>191</v>
      </c>
      <c r="B114" s="4" t="s">
        <v>192</v>
      </c>
      <c r="C114" s="5">
        <v>0</v>
      </c>
      <c r="D114" s="14"/>
    </row>
    <row r="115" spans="1:4" ht="15.75" x14ac:dyDescent="0.25">
      <c r="A115" s="4" t="s">
        <v>193</v>
      </c>
      <c r="B115" s="4" t="s">
        <v>194</v>
      </c>
      <c r="C115" s="5">
        <v>0</v>
      </c>
      <c r="D115" s="14"/>
    </row>
    <row r="116" spans="1:4" ht="15.75" x14ac:dyDescent="0.25">
      <c r="A116" s="4"/>
      <c r="B116" s="4"/>
      <c r="C116" s="5"/>
      <c r="D116" s="14"/>
    </row>
    <row r="117" spans="1:4" ht="15.75" x14ac:dyDescent="0.25">
      <c r="A117" s="16" t="s">
        <v>195</v>
      </c>
      <c r="B117" s="16" t="s">
        <v>196</v>
      </c>
      <c r="C117" s="15">
        <f>SUM(C118:C134)</f>
        <v>546300000</v>
      </c>
      <c r="D117" s="14"/>
    </row>
    <row r="118" spans="1:4" ht="15.75" x14ac:dyDescent="0.25">
      <c r="A118" s="4" t="s">
        <v>197</v>
      </c>
      <c r="B118" s="4" t="s">
        <v>198</v>
      </c>
      <c r="C118" s="5">
        <v>2500000</v>
      </c>
      <c r="D118" s="14"/>
    </row>
    <row r="119" spans="1:4" ht="15.75" x14ac:dyDescent="0.25">
      <c r="A119" s="4" t="s">
        <v>199</v>
      </c>
      <c r="B119" s="4" t="s">
        <v>200</v>
      </c>
      <c r="C119" s="5">
        <v>1000000</v>
      </c>
      <c r="D119" s="14"/>
    </row>
    <row r="120" spans="1:4" ht="15.75" x14ac:dyDescent="0.25">
      <c r="A120" s="4" t="s">
        <v>201</v>
      </c>
      <c r="B120" s="4" t="s">
        <v>202</v>
      </c>
      <c r="C120" s="5">
        <v>500000</v>
      </c>
      <c r="D120" s="14"/>
    </row>
    <row r="121" spans="1:4" ht="15.75" x14ac:dyDescent="0.25">
      <c r="A121" s="4" t="s">
        <v>203</v>
      </c>
      <c r="B121" s="4" t="s">
        <v>204</v>
      </c>
      <c r="C121" s="5">
        <v>1000000</v>
      </c>
      <c r="D121" s="14"/>
    </row>
    <row r="122" spans="1:4" ht="15.75" x14ac:dyDescent="0.25">
      <c r="A122" s="4" t="s">
        <v>205</v>
      </c>
      <c r="B122" s="4" t="s">
        <v>206</v>
      </c>
      <c r="C122" s="5">
        <v>0</v>
      </c>
      <c r="D122" s="14"/>
    </row>
    <row r="123" spans="1:4" ht="15.75" x14ac:dyDescent="0.25">
      <c r="A123" s="4" t="s">
        <v>207</v>
      </c>
      <c r="B123" s="4" t="s">
        <v>208</v>
      </c>
      <c r="C123" s="5">
        <v>1800000</v>
      </c>
      <c r="D123" s="14"/>
    </row>
    <row r="124" spans="1:4" ht="15.75" x14ac:dyDescent="0.25">
      <c r="A124" s="4" t="s">
        <v>209</v>
      </c>
      <c r="B124" s="4" t="s">
        <v>210</v>
      </c>
      <c r="C124" s="5">
        <v>0</v>
      </c>
      <c r="D124" s="14"/>
    </row>
    <row r="125" spans="1:4" ht="15.75" x14ac:dyDescent="0.25">
      <c r="A125" s="4" t="s">
        <v>211</v>
      </c>
      <c r="B125" s="4" t="s">
        <v>212</v>
      </c>
      <c r="C125" s="5">
        <v>10000000</v>
      </c>
      <c r="D125" s="14"/>
    </row>
    <row r="126" spans="1:4" ht="15.75" x14ac:dyDescent="0.25">
      <c r="A126" s="4" t="s">
        <v>213</v>
      </c>
      <c r="B126" s="4" t="s">
        <v>214</v>
      </c>
      <c r="C126" s="5">
        <v>1000000</v>
      </c>
      <c r="D126" s="14"/>
    </row>
    <row r="127" spans="1:4" ht="15.75" x14ac:dyDescent="0.25">
      <c r="A127" s="4" t="s">
        <v>215</v>
      </c>
      <c r="B127" s="4" t="s">
        <v>216</v>
      </c>
      <c r="C127" s="5">
        <v>10000000</v>
      </c>
      <c r="D127" s="14"/>
    </row>
    <row r="128" spans="1:4" ht="15.75" x14ac:dyDescent="0.25">
      <c r="A128" s="4" t="s">
        <v>217</v>
      </c>
      <c r="B128" s="4" t="s">
        <v>218</v>
      </c>
      <c r="C128" s="5">
        <v>10000000</v>
      </c>
      <c r="D128" s="14"/>
    </row>
    <row r="129" spans="1:4" ht="15.75" x14ac:dyDescent="0.25">
      <c r="A129" s="4" t="s">
        <v>219</v>
      </c>
      <c r="B129" s="4" t="s">
        <v>220</v>
      </c>
      <c r="C129" s="5">
        <v>10000000</v>
      </c>
      <c r="D129" s="14"/>
    </row>
    <row r="130" spans="1:4" ht="15.75" x14ac:dyDescent="0.25">
      <c r="A130" s="4" t="s">
        <v>221</v>
      </c>
      <c r="B130" s="4" t="s">
        <v>222</v>
      </c>
      <c r="C130" s="5">
        <v>8000000</v>
      </c>
      <c r="D130" s="14"/>
    </row>
    <row r="131" spans="1:4" ht="15.75" x14ac:dyDescent="0.25">
      <c r="A131" s="4" t="s">
        <v>223</v>
      </c>
      <c r="B131" s="4" t="s">
        <v>224</v>
      </c>
      <c r="C131" s="5">
        <v>229000000</v>
      </c>
      <c r="D131" s="14"/>
    </row>
    <row r="132" spans="1:4" ht="15.75" x14ac:dyDescent="0.25">
      <c r="A132" s="4" t="s">
        <v>225</v>
      </c>
      <c r="B132" s="4" t="s">
        <v>226</v>
      </c>
      <c r="C132" s="5">
        <v>261500000</v>
      </c>
      <c r="D132" s="14"/>
    </row>
    <row r="133" spans="1:4" ht="15.75" x14ac:dyDescent="0.25">
      <c r="A133" s="4" t="s">
        <v>227</v>
      </c>
      <c r="B133" s="4" t="s">
        <v>228</v>
      </c>
      <c r="C133" s="5">
        <v>0</v>
      </c>
      <c r="D133" s="14"/>
    </row>
    <row r="134" spans="1:4" ht="15.75" x14ac:dyDescent="0.25">
      <c r="A134" s="4" t="s">
        <v>229</v>
      </c>
      <c r="B134" s="4" t="s">
        <v>230</v>
      </c>
      <c r="C134" s="5">
        <v>0</v>
      </c>
      <c r="D134" s="14"/>
    </row>
    <row r="135" spans="1:4" ht="15.75" x14ac:dyDescent="0.25">
      <c r="A135" s="4"/>
      <c r="B135" s="4"/>
      <c r="C135" s="5"/>
      <c r="D135" s="14"/>
    </row>
    <row r="136" spans="1:4" ht="15.75" x14ac:dyDescent="0.25">
      <c r="A136" s="16" t="s">
        <v>231</v>
      </c>
      <c r="B136" s="16" t="s">
        <v>232</v>
      </c>
      <c r="C136" s="15">
        <f>SUM(C137:C138)</f>
        <v>0</v>
      </c>
      <c r="D136" s="14"/>
    </row>
    <row r="137" spans="1:4" ht="15.75" x14ac:dyDescent="0.25">
      <c r="A137" s="4" t="s">
        <v>233</v>
      </c>
      <c r="B137" s="4" t="s">
        <v>234</v>
      </c>
      <c r="C137" s="5">
        <v>0</v>
      </c>
      <c r="D137" s="14"/>
    </row>
    <row r="138" spans="1:4" ht="15.75" x14ac:dyDescent="0.25">
      <c r="A138" s="4" t="s">
        <v>235</v>
      </c>
      <c r="B138" s="18"/>
      <c r="C138" s="5">
        <v>0</v>
      </c>
      <c r="D138" s="14"/>
    </row>
    <row r="139" spans="1:4" ht="15.75" x14ac:dyDescent="0.25">
      <c r="A139" s="4"/>
      <c r="B139" s="4"/>
      <c r="C139" s="5"/>
      <c r="D139" s="14"/>
    </row>
    <row r="140" spans="1:4" ht="18" x14ac:dyDescent="0.25">
      <c r="A140" s="19" t="s">
        <v>236</v>
      </c>
      <c r="B140" s="19" t="s">
        <v>237</v>
      </c>
      <c r="C140" s="20">
        <f>C141+C145+C150+C158+C161+C166+C175+C185</f>
        <v>38024600</v>
      </c>
      <c r="D140" s="14"/>
    </row>
    <row r="141" spans="1:4" ht="15.75" x14ac:dyDescent="0.25">
      <c r="A141" s="16" t="s">
        <v>238</v>
      </c>
      <c r="B141" s="16" t="s">
        <v>239</v>
      </c>
      <c r="C141" s="15">
        <f>SUM(C142:C143)</f>
        <v>2550000</v>
      </c>
      <c r="D141" s="14"/>
    </row>
    <row r="142" spans="1:4" ht="15.75" x14ac:dyDescent="0.25">
      <c r="A142" s="4" t="s">
        <v>240</v>
      </c>
      <c r="B142" s="4" t="s">
        <v>239</v>
      </c>
      <c r="C142" s="5">
        <v>2500000</v>
      </c>
      <c r="D142" s="14"/>
    </row>
    <row r="143" spans="1:4" ht="15.75" x14ac:dyDescent="0.25">
      <c r="A143" s="4" t="s">
        <v>241</v>
      </c>
      <c r="B143" s="4" t="s">
        <v>242</v>
      </c>
      <c r="C143" s="5">
        <v>50000</v>
      </c>
      <c r="D143" s="14"/>
    </row>
    <row r="144" spans="1:4" ht="15.75" x14ac:dyDescent="0.25">
      <c r="A144" s="4"/>
      <c r="B144" s="4"/>
      <c r="C144" s="5"/>
      <c r="D144" s="14"/>
    </row>
    <row r="145" spans="1:4" ht="15.75" x14ac:dyDescent="0.25">
      <c r="A145" s="16" t="s">
        <v>243</v>
      </c>
      <c r="B145" s="16" t="s">
        <v>244</v>
      </c>
      <c r="C145" s="15">
        <f>SUM(C146:C148)</f>
        <v>4700000</v>
      </c>
      <c r="D145" s="14"/>
    </row>
    <row r="146" spans="1:4" ht="15.75" x14ac:dyDescent="0.25">
      <c r="A146" s="4" t="s">
        <v>245</v>
      </c>
      <c r="B146" s="4" t="s">
        <v>246</v>
      </c>
      <c r="C146" s="5">
        <v>200000</v>
      </c>
      <c r="D146" s="14"/>
    </row>
    <row r="147" spans="1:4" ht="15.75" x14ac:dyDescent="0.25">
      <c r="A147" s="4" t="s">
        <v>247</v>
      </c>
      <c r="B147" s="4" t="s">
        <v>248</v>
      </c>
      <c r="C147" s="5">
        <v>4500000</v>
      </c>
      <c r="D147" s="14"/>
    </row>
    <row r="148" spans="1:4" ht="15.75" x14ac:dyDescent="0.25">
      <c r="A148" s="4" t="s">
        <v>249</v>
      </c>
      <c r="B148" s="4" t="s">
        <v>250</v>
      </c>
      <c r="C148" s="5">
        <v>0</v>
      </c>
      <c r="D148" s="14"/>
    </row>
    <row r="149" spans="1:4" ht="15.75" x14ac:dyDescent="0.25">
      <c r="A149" s="4"/>
      <c r="B149" s="4"/>
      <c r="C149" s="5"/>
      <c r="D149" s="14"/>
    </row>
    <row r="150" spans="1:4" ht="15.75" x14ac:dyDescent="0.25">
      <c r="A150" s="16" t="s">
        <v>251</v>
      </c>
      <c r="B150" s="16" t="s">
        <v>252</v>
      </c>
      <c r="C150" s="15">
        <f>SUM(C151:C156)</f>
        <v>1800000</v>
      </c>
      <c r="D150" s="14"/>
    </row>
    <row r="151" spans="1:4" ht="15.75" x14ac:dyDescent="0.25">
      <c r="A151" s="4" t="s">
        <v>253</v>
      </c>
      <c r="B151" s="4" t="s">
        <v>254</v>
      </c>
      <c r="C151" s="5">
        <v>300000</v>
      </c>
      <c r="D151" s="14"/>
    </row>
    <row r="152" spans="1:4" ht="15.75" x14ac:dyDescent="0.25">
      <c r="A152" s="4" t="s">
        <v>255</v>
      </c>
      <c r="B152" s="4" t="s">
        <v>256</v>
      </c>
      <c r="C152" s="5">
        <v>300000</v>
      </c>
      <c r="D152" s="14"/>
    </row>
    <row r="153" spans="1:4" ht="15.75" x14ac:dyDescent="0.25">
      <c r="A153" s="4" t="s">
        <v>257</v>
      </c>
      <c r="B153" s="4" t="s">
        <v>258</v>
      </c>
      <c r="C153" s="5">
        <v>300000</v>
      </c>
      <c r="D153" s="14"/>
    </row>
    <row r="154" spans="1:4" ht="15.75" x14ac:dyDescent="0.25">
      <c r="A154" s="4" t="s">
        <v>259</v>
      </c>
      <c r="B154" s="4" t="s">
        <v>260</v>
      </c>
      <c r="C154" s="5">
        <v>600000</v>
      </c>
      <c r="D154" s="14"/>
    </row>
    <row r="155" spans="1:4" ht="15.75" x14ac:dyDescent="0.25">
      <c r="A155" s="4" t="s">
        <v>261</v>
      </c>
      <c r="B155" s="4" t="s">
        <v>262</v>
      </c>
      <c r="C155" s="5">
        <v>300000</v>
      </c>
      <c r="D155" s="14"/>
    </row>
    <row r="156" spans="1:4" ht="15.75" x14ac:dyDescent="0.25">
      <c r="A156" s="4" t="s">
        <v>263</v>
      </c>
      <c r="B156" s="4" t="s">
        <v>264</v>
      </c>
      <c r="C156" s="5">
        <v>0</v>
      </c>
      <c r="D156" s="14"/>
    </row>
    <row r="157" spans="1:4" ht="15.75" x14ac:dyDescent="0.25">
      <c r="A157" s="4"/>
      <c r="B157" s="4"/>
      <c r="C157" s="5"/>
      <c r="D157" s="14"/>
    </row>
    <row r="158" spans="1:4" ht="15.75" x14ac:dyDescent="0.25">
      <c r="A158" s="16" t="s">
        <v>265</v>
      </c>
      <c r="B158" s="16" t="s">
        <v>266</v>
      </c>
      <c r="C158" s="15">
        <f>SUM(C159)</f>
        <v>800000</v>
      </c>
      <c r="D158" s="14"/>
    </row>
    <row r="159" spans="1:4" ht="15.75" x14ac:dyDescent="0.25">
      <c r="A159" s="4" t="s">
        <v>267</v>
      </c>
      <c r="B159" s="4" t="s">
        <v>268</v>
      </c>
      <c r="C159" s="5">
        <v>800000</v>
      </c>
      <c r="D159" s="14"/>
    </row>
    <row r="160" spans="1:4" ht="15.75" x14ac:dyDescent="0.25">
      <c r="A160" s="4"/>
      <c r="B160" s="4"/>
      <c r="C160" s="5"/>
      <c r="D160" s="14"/>
    </row>
    <row r="161" spans="1:4" ht="15.75" x14ac:dyDescent="0.25">
      <c r="A161" s="16" t="s">
        <v>269</v>
      </c>
      <c r="B161" s="16" t="s">
        <v>270</v>
      </c>
      <c r="C161" s="15">
        <f>SUM(C162:C164)</f>
        <v>1000000</v>
      </c>
      <c r="D161" s="14"/>
    </row>
    <row r="162" spans="1:4" ht="15.75" x14ac:dyDescent="0.25">
      <c r="A162" s="4" t="s">
        <v>271</v>
      </c>
      <c r="B162" s="4" t="s">
        <v>272</v>
      </c>
      <c r="C162" s="5">
        <v>900000</v>
      </c>
      <c r="D162" s="14"/>
    </row>
    <row r="163" spans="1:4" ht="15.75" x14ac:dyDescent="0.25">
      <c r="A163" s="4" t="s">
        <v>273</v>
      </c>
      <c r="B163" s="4" t="s">
        <v>274</v>
      </c>
      <c r="C163" s="5">
        <v>50000</v>
      </c>
      <c r="D163" s="14"/>
    </row>
    <row r="164" spans="1:4" ht="15.75" x14ac:dyDescent="0.25">
      <c r="A164" s="4" t="s">
        <v>275</v>
      </c>
      <c r="B164" s="4" t="s">
        <v>276</v>
      </c>
      <c r="C164" s="5">
        <v>50000</v>
      </c>
      <c r="D164" s="14"/>
    </row>
    <row r="165" spans="1:4" ht="15.75" x14ac:dyDescent="0.25">
      <c r="A165" s="4"/>
      <c r="B165" s="4"/>
      <c r="C165" s="5"/>
      <c r="D165" s="14"/>
    </row>
    <row r="166" spans="1:4" ht="15.75" x14ac:dyDescent="0.25">
      <c r="A166" s="16" t="s">
        <v>277</v>
      </c>
      <c r="B166" s="16" t="s">
        <v>278</v>
      </c>
      <c r="C166" s="15">
        <f>SUM(C167:C173)</f>
        <v>50000</v>
      </c>
      <c r="D166" s="14"/>
    </row>
    <row r="167" spans="1:4" ht="15.75" x14ac:dyDescent="0.25">
      <c r="A167" s="4" t="s">
        <v>279</v>
      </c>
      <c r="B167" s="4" t="s">
        <v>280</v>
      </c>
      <c r="C167" s="5">
        <v>50000</v>
      </c>
      <c r="D167" s="14"/>
    </row>
    <row r="168" spans="1:4" ht="15.75" x14ac:dyDescent="0.25">
      <c r="A168" s="4" t="s">
        <v>281</v>
      </c>
      <c r="B168" s="4" t="s">
        <v>282</v>
      </c>
      <c r="C168" s="5">
        <v>0</v>
      </c>
      <c r="D168" s="14"/>
    </row>
    <row r="169" spans="1:4" ht="15.75" x14ac:dyDescent="0.25">
      <c r="A169" s="4" t="s">
        <v>283</v>
      </c>
      <c r="B169" s="4" t="s">
        <v>284</v>
      </c>
      <c r="C169" s="5">
        <v>0</v>
      </c>
      <c r="D169" s="14"/>
    </row>
    <row r="170" spans="1:4" ht="15.75" x14ac:dyDescent="0.25">
      <c r="A170" s="4" t="s">
        <v>285</v>
      </c>
      <c r="B170" s="4" t="s">
        <v>286</v>
      </c>
      <c r="C170" s="5">
        <v>0</v>
      </c>
      <c r="D170" s="14"/>
    </row>
    <row r="171" spans="1:4" ht="15.75" x14ac:dyDescent="0.25">
      <c r="A171" s="4" t="s">
        <v>287</v>
      </c>
      <c r="B171" s="4" t="s">
        <v>288</v>
      </c>
      <c r="C171" s="5">
        <v>0</v>
      </c>
      <c r="D171" s="14"/>
    </row>
    <row r="172" spans="1:4" ht="15.75" x14ac:dyDescent="0.25">
      <c r="A172" s="4" t="s">
        <v>289</v>
      </c>
      <c r="B172" s="4" t="s">
        <v>290</v>
      </c>
      <c r="C172" s="5">
        <v>0</v>
      </c>
      <c r="D172" s="14"/>
    </row>
    <row r="173" spans="1:4" ht="15.75" x14ac:dyDescent="0.25">
      <c r="A173" s="4" t="s">
        <v>291</v>
      </c>
      <c r="B173" s="4" t="s">
        <v>292</v>
      </c>
      <c r="C173" s="5">
        <v>0</v>
      </c>
      <c r="D173" s="14"/>
    </row>
    <row r="174" spans="1:4" ht="15.75" x14ac:dyDescent="0.25">
      <c r="A174" s="4"/>
      <c r="B174" s="4"/>
      <c r="C174" s="5"/>
      <c r="D174" s="14"/>
    </row>
    <row r="175" spans="1:4" ht="15.75" x14ac:dyDescent="0.25">
      <c r="A175" s="16" t="s">
        <v>293</v>
      </c>
      <c r="B175" s="16" t="s">
        <v>294</v>
      </c>
      <c r="C175" s="15">
        <f>SUM(C176:C183)</f>
        <v>15970000</v>
      </c>
      <c r="D175" s="14"/>
    </row>
    <row r="176" spans="1:4" ht="15.75" x14ac:dyDescent="0.25">
      <c r="A176" s="4" t="s">
        <v>295</v>
      </c>
      <c r="B176" s="4" t="s">
        <v>296</v>
      </c>
      <c r="C176" s="5">
        <v>14400000</v>
      </c>
      <c r="D176" s="14"/>
    </row>
    <row r="177" spans="1:4" ht="15.75" x14ac:dyDescent="0.25">
      <c r="A177" s="4" t="s">
        <v>297</v>
      </c>
      <c r="B177" s="4" t="s">
        <v>298</v>
      </c>
      <c r="C177" s="5">
        <v>300000</v>
      </c>
      <c r="D177" s="14"/>
    </row>
    <row r="178" spans="1:4" ht="15.75" x14ac:dyDescent="0.25">
      <c r="A178" s="4" t="s">
        <v>299</v>
      </c>
      <c r="B178" s="4" t="s">
        <v>300</v>
      </c>
      <c r="C178" s="5">
        <v>120000</v>
      </c>
      <c r="D178" s="14"/>
    </row>
    <row r="179" spans="1:4" ht="15.75" x14ac:dyDescent="0.25">
      <c r="A179" s="4" t="s">
        <v>301</v>
      </c>
      <c r="B179" s="4" t="s">
        <v>302</v>
      </c>
      <c r="C179" s="5">
        <v>150000</v>
      </c>
      <c r="D179" s="14"/>
    </row>
    <row r="180" spans="1:4" ht="15.75" x14ac:dyDescent="0.25">
      <c r="A180" s="4" t="s">
        <v>303</v>
      </c>
      <c r="B180" s="4" t="s">
        <v>304</v>
      </c>
      <c r="C180" s="5">
        <v>0</v>
      </c>
      <c r="D180" s="14"/>
    </row>
    <row r="181" spans="1:4" ht="15.75" x14ac:dyDescent="0.25">
      <c r="A181" s="4" t="s">
        <v>305</v>
      </c>
      <c r="B181" s="4" t="s">
        <v>306</v>
      </c>
      <c r="C181" s="5">
        <v>0</v>
      </c>
      <c r="D181" s="14"/>
    </row>
    <row r="182" spans="1:4" ht="15.75" x14ac:dyDescent="0.25">
      <c r="A182" s="4" t="s">
        <v>307</v>
      </c>
      <c r="B182" s="4" t="s">
        <v>308</v>
      </c>
      <c r="C182" s="5">
        <v>1000000</v>
      </c>
      <c r="D182" s="14"/>
    </row>
    <row r="183" spans="1:4" ht="15.75" x14ac:dyDescent="0.25">
      <c r="A183" s="4" t="s">
        <v>309</v>
      </c>
      <c r="B183" s="4" t="s">
        <v>310</v>
      </c>
      <c r="C183" s="5">
        <v>0</v>
      </c>
      <c r="D183" s="14"/>
    </row>
    <row r="184" spans="1:4" ht="15.75" x14ac:dyDescent="0.25">
      <c r="A184" s="4"/>
      <c r="B184" s="4"/>
      <c r="C184" s="5"/>
      <c r="D184" s="14"/>
    </row>
    <row r="185" spans="1:4" ht="15.75" x14ac:dyDescent="0.25">
      <c r="A185" s="16" t="s">
        <v>311</v>
      </c>
      <c r="B185" s="16" t="s">
        <v>312</v>
      </c>
      <c r="C185" s="15">
        <f>SUM(C186:C195)</f>
        <v>11154600</v>
      </c>
      <c r="D185" s="14"/>
    </row>
    <row r="186" spans="1:4" ht="15.75" x14ac:dyDescent="0.25">
      <c r="A186" s="4" t="s">
        <v>313</v>
      </c>
      <c r="B186" s="4" t="s">
        <v>314</v>
      </c>
      <c r="C186" s="5">
        <v>3000000</v>
      </c>
      <c r="D186" s="14"/>
    </row>
    <row r="187" spans="1:4" ht="15.75" x14ac:dyDescent="0.25">
      <c r="A187" s="4" t="s">
        <v>315</v>
      </c>
      <c r="B187" s="4" t="s">
        <v>316</v>
      </c>
      <c r="C187" s="5">
        <v>3600000</v>
      </c>
      <c r="D187" s="14"/>
    </row>
    <row r="188" spans="1:4" ht="15.75" x14ac:dyDescent="0.25">
      <c r="A188" s="4" t="s">
        <v>317</v>
      </c>
      <c r="B188" s="4" t="s">
        <v>318</v>
      </c>
      <c r="C188" s="5">
        <v>0</v>
      </c>
      <c r="D188" s="14"/>
    </row>
    <row r="189" spans="1:4" ht="15.75" x14ac:dyDescent="0.25">
      <c r="A189" s="4" t="s">
        <v>319</v>
      </c>
      <c r="B189" s="4" t="s">
        <v>320</v>
      </c>
      <c r="C189" s="5">
        <v>0</v>
      </c>
      <c r="D189" s="14"/>
    </row>
    <row r="190" spans="1:4" ht="15.75" x14ac:dyDescent="0.25">
      <c r="A190" s="4" t="s">
        <v>321</v>
      </c>
      <c r="B190" s="4" t="s">
        <v>322</v>
      </c>
      <c r="C190" s="5">
        <v>1800000</v>
      </c>
      <c r="D190" s="14"/>
    </row>
    <row r="191" spans="1:4" ht="15.75" x14ac:dyDescent="0.25">
      <c r="A191" s="4" t="s">
        <v>323</v>
      </c>
      <c r="B191" s="4" t="s">
        <v>324</v>
      </c>
      <c r="C191" s="5">
        <v>1000000</v>
      </c>
      <c r="D191" s="14"/>
    </row>
    <row r="192" spans="1:4" ht="15.75" x14ac:dyDescent="0.25">
      <c r="A192" s="4" t="s">
        <v>325</v>
      </c>
      <c r="B192" s="4" t="s">
        <v>326</v>
      </c>
      <c r="C192" s="5">
        <v>0</v>
      </c>
      <c r="D192" s="14"/>
    </row>
    <row r="193" spans="1:4" ht="15.75" x14ac:dyDescent="0.25">
      <c r="A193" s="4" t="s">
        <v>327</v>
      </c>
      <c r="B193" s="4" t="s">
        <v>328</v>
      </c>
      <c r="C193" s="5">
        <v>1754600</v>
      </c>
      <c r="D193" s="14"/>
    </row>
    <row r="194" spans="1:4" ht="15.75" x14ac:dyDescent="0.25">
      <c r="A194" s="4" t="s">
        <v>329</v>
      </c>
      <c r="B194" s="4" t="s">
        <v>330</v>
      </c>
      <c r="C194" s="5">
        <v>0</v>
      </c>
      <c r="D194" s="14"/>
    </row>
    <row r="195" spans="1:4" ht="15.75" x14ac:dyDescent="0.25">
      <c r="A195" s="4" t="s">
        <v>331</v>
      </c>
      <c r="B195" s="4" t="s">
        <v>332</v>
      </c>
      <c r="C195" s="5">
        <v>0</v>
      </c>
      <c r="D195" s="14"/>
    </row>
    <row r="196" spans="1:4" ht="15.75" x14ac:dyDescent="0.25">
      <c r="A196" s="4"/>
      <c r="B196" s="4"/>
      <c r="C196" s="5"/>
      <c r="D196" s="14"/>
    </row>
    <row r="197" spans="1:4" ht="18" x14ac:dyDescent="0.25">
      <c r="A197" s="19" t="s">
        <v>333</v>
      </c>
      <c r="B197" s="19" t="s">
        <v>334</v>
      </c>
      <c r="C197" s="20">
        <f>C198</f>
        <v>25000000</v>
      </c>
      <c r="D197" s="14"/>
    </row>
    <row r="198" spans="1:4" ht="15.75" x14ac:dyDescent="0.25">
      <c r="A198" s="16" t="s">
        <v>335</v>
      </c>
      <c r="B198" s="16" t="s">
        <v>336</v>
      </c>
      <c r="C198" s="15">
        <f>SUM(C199:C204)</f>
        <v>25000000</v>
      </c>
      <c r="D198" s="14"/>
    </row>
    <row r="199" spans="1:4" ht="15.75" x14ac:dyDescent="0.25">
      <c r="A199" s="4" t="s">
        <v>337</v>
      </c>
      <c r="B199" s="4" t="s">
        <v>338</v>
      </c>
      <c r="C199" s="5">
        <v>0</v>
      </c>
      <c r="D199" s="14"/>
    </row>
    <row r="200" spans="1:4" ht="15.75" x14ac:dyDescent="0.25">
      <c r="A200" s="4" t="s">
        <v>339</v>
      </c>
      <c r="B200" s="4" t="s">
        <v>340</v>
      </c>
      <c r="C200" s="5">
        <v>0</v>
      </c>
      <c r="D200" s="14"/>
    </row>
    <row r="201" spans="1:4" ht="15.75" x14ac:dyDescent="0.25">
      <c r="A201" s="4" t="s">
        <v>341</v>
      </c>
      <c r="B201" s="4" t="s">
        <v>342</v>
      </c>
      <c r="C201" s="5">
        <v>0</v>
      </c>
      <c r="D201" s="14"/>
    </row>
    <row r="202" spans="1:4" ht="15.75" x14ac:dyDescent="0.25">
      <c r="A202" s="4" t="s">
        <v>343</v>
      </c>
      <c r="B202" s="4" t="s">
        <v>344</v>
      </c>
      <c r="C202" s="5"/>
      <c r="D202" s="14"/>
    </row>
    <row r="203" spans="1:4" ht="15.75" x14ac:dyDescent="0.25">
      <c r="A203" s="4" t="s">
        <v>345</v>
      </c>
      <c r="B203" s="4" t="s">
        <v>346</v>
      </c>
      <c r="C203" s="5">
        <v>5000000</v>
      </c>
      <c r="D203" s="14"/>
    </row>
    <row r="204" spans="1:4" ht="15.75" x14ac:dyDescent="0.25">
      <c r="A204" s="4" t="s">
        <v>347</v>
      </c>
      <c r="B204" s="4" t="s">
        <v>348</v>
      </c>
      <c r="C204" s="5">
        <v>20000000</v>
      </c>
      <c r="D204" s="14"/>
    </row>
    <row r="205" spans="1:4" ht="15.75" x14ac:dyDescent="0.25">
      <c r="A205" s="4"/>
      <c r="B205" s="4"/>
      <c r="C205" s="5"/>
      <c r="D205" s="14"/>
    </row>
    <row r="206" spans="1:4" ht="18" x14ac:dyDescent="0.25">
      <c r="A206" s="19" t="s">
        <v>349</v>
      </c>
      <c r="B206" s="19" t="s">
        <v>350</v>
      </c>
      <c r="C206" s="20">
        <f>SUM(C207:C207)</f>
        <v>1500000000</v>
      </c>
      <c r="D206" s="14"/>
    </row>
    <row r="207" spans="1:4" ht="15.75" x14ac:dyDescent="0.25">
      <c r="A207" s="16" t="s">
        <v>351</v>
      </c>
      <c r="B207" s="16" t="s">
        <v>352</v>
      </c>
      <c r="C207" s="15">
        <v>1500000000</v>
      </c>
      <c r="D207" s="14"/>
    </row>
    <row r="208" spans="1:4" ht="15.75" x14ac:dyDescent="0.25">
      <c r="A208" s="4"/>
      <c r="B208" s="4"/>
      <c r="C208" s="5"/>
      <c r="D208" s="14"/>
    </row>
    <row r="209" spans="1:4" ht="18" x14ac:dyDescent="0.25">
      <c r="A209" s="19" t="s">
        <v>353</v>
      </c>
      <c r="B209" s="19" t="s">
        <v>354</v>
      </c>
      <c r="C209" s="20">
        <f>(C210+C217+C222+C225+C229+C238+C241+C245)</f>
        <v>115790800</v>
      </c>
      <c r="D209" s="14"/>
    </row>
    <row r="210" spans="1:4" ht="15.75" x14ac:dyDescent="0.25">
      <c r="A210" s="16" t="s">
        <v>355</v>
      </c>
      <c r="B210" s="16" t="s">
        <v>356</v>
      </c>
      <c r="C210" s="15">
        <f>SUM(C211:C215)</f>
        <v>39000000</v>
      </c>
      <c r="D210" s="14"/>
    </row>
    <row r="211" spans="1:4" ht="15.75" x14ac:dyDescent="0.25">
      <c r="A211" s="4" t="s">
        <v>357</v>
      </c>
      <c r="B211" s="4" t="s">
        <v>358</v>
      </c>
      <c r="C211" s="5">
        <v>20000000</v>
      </c>
      <c r="D211" s="14"/>
    </row>
    <row r="212" spans="1:4" ht="15.75" x14ac:dyDescent="0.25">
      <c r="A212" s="4" t="s">
        <v>359</v>
      </c>
      <c r="B212" s="4" t="s">
        <v>360</v>
      </c>
      <c r="C212" s="5">
        <v>0</v>
      </c>
      <c r="D212" s="14"/>
    </row>
    <row r="213" spans="1:4" ht="15.75" x14ac:dyDescent="0.25">
      <c r="A213" s="4" t="s">
        <v>361</v>
      </c>
      <c r="B213" s="4" t="s">
        <v>362</v>
      </c>
      <c r="C213" s="5">
        <v>12000000</v>
      </c>
      <c r="D213" s="14"/>
    </row>
    <row r="214" spans="1:4" ht="15.75" x14ac:dyDescent="0.25">
      <c r="A214" s="4" t="s">
        <v>363</v>
      </c>
      <c r="B214" s="4" t="s">
        <v>364</v>
      </c>
      <c r="C214" s="5">
        <v>2000000</v>
      </c>
      <c r="D214" s="14"/>
    </row>
    <row r="215" spans="1:4" ht="15.75" x14ac:dyDescent="0.25">
      <c r="A215" s="4" t="s">
        <v>365</v>
      </c>
      <c r="B215" s="4" t="s">
        <v>366</v>
      </c>
      <c r="C215" s="5">
        <v>5000000</v>
      </c>
      <c r="D215" s="14"/>
    </row>
    <row r="216" spans="1:4" ht="15.75" x14ac:dyDescent="0.25">
      <c r="A216" s="4"/>
      <c r="B216" s="4"/>
      <c r="C216" s="5"/>
      <c r="D216" s="14"/>
    </row>
    <row r="217" spans="1:4" ht="15.75" x14ac:dyDescent="0.25">
      <c r="A217" s="16" t="s">
        <v>367</v>
      </c>
      <c r="B217" s="16" t="s">
        <v>368</v>
      </c>
      <c r="C217" s="15">
        <f>SUM(C218:C220)</f>
        <v>3300000</v>
      </c>
      <c r="D217" s="14"/>
    </row>
    <row r="218" spans="1:4" ht="15.75" x14ac:dyDescent="0.25">
      <c r="A218" s="4" t="s">
        <v>369</v>
      </c>
      <c r="B218" s="4" t="s">
        <v>370</v>
      </c>
      <c r="C218" s="5">
        <v>2500000</v>
      </c>
      <c r="D218" s="14"/>
    </row>
    <row r="219" spans="1:4" ht="15.75" x14ac:dyDescent="0.25">
      <c r="A219" s="4" t="s">
        <v>371</v>
      </c>
      <c r="B219" s="4" t="s">
        <v>372</v>
      </c>
      <c r="C219" s="5">
        <v>800000</v>
      </c>
      <c r="D219" s="14"/>
    </row>
    <row r="220" spans="1:4" ht="15.75" x14ac:dyDescent="0.25">
      <c r="A220" s="4" t="s">
        <v>373</v>
      </c>
      <c r="B220" s="4" t="s">
        <v>374</v>
      </c>
      <c r="C220" s="5">
        <v>0</v>
      </c>
      <c r="D220" s="14"/>
    </row>
    <row r="221" spans="1:4" ht="15.75" x14ac:dyDescent="0.25">
      <c r="A221" s="4"/>
      <c r="B221" s="4"/>
      <c r="C221" s="5"/>
      <c r="D221" s="14"/>
    </row>
    <row r="222" spans="1:4" ht="15.75" x14ac:dyDescent="0.25">
      <c r="A222" s="16" t="s">
        <v>375</v>
      </c>
      <c r="B222" s="16" t="s">
        <v>376</v>
      </c>
      <c r="C222" s="15">
        <f>SUM(C223)</f>
        <v>0</v>
      </c>
      <c r="D222" s="14"/>
    </row>
    <row r="223" spans="1:4" ht="15.75" x14ac:dyDescent="0.25">
      <c r="A223" s="4" t="s">
        <v>377</v>
      </c>
      <c r="B223" s="4" t="s">
        <v>378</v>
      </c>
      <c r="C223" s="5">
        <v>0</v>
      </c>
      <c r="D223" s="14"/>
    </row>
    <row r="224" spans="1:4" ht="15.75" x14ac:dyDescent="0.25">
      <c r="A224" s="4"/>
      <c r="B224" s="4"/>
      <c r="C224" s="5"/>
      <c r="D224" s="14"/>
    </row>
    <row r="225" spans="1:4" ht="15.75" x14ac:dyDescent="0.25">
      <c r="A225" s="16" t="s">
        <v>379</v>
      </c>
      <c r="B225" s="16" t="s">
        <v>380</v>
      </c>
      <c r="C225" s="15">
        <f>SUM(C226:C227:D227)</f>
        <v>41000000</v>
      </c>
      <c r="D225" s="14"/>
    </row>
    <row r="226" spans="1:4" ht="15.75" x14ac:dyDescent="0.25">
      <c r="A226" s="4" t="s">
        <v>381</v>
      </c>
      <c r="B226" s="4" t="s">
        <v>382</v>
      </c>
      <c r="C226" s="5">
        <v>40000000</v>
      </c>
      <c r="D226" s="14"/>
    </row>
    <row r="227" spans="1:4" ht="15.75" x14ac:dyDescent="0.25">
      <c r="A227" s="4" t="s">
        <v>383</v>
      </c>
      <c r="B227" s="4" t="s">
        <v>384</v>
      </c>
      <c r="C227" s="5">
        <v>1000000</v>
      </c>
      <c r="D227" s="14"/>
    </row>
    <row r="228" spans="1:4" ht="15.75" x14ac:dyDescent="0.25">
      <c r="A228" s="4"/>
      <c r="B228" s="4"/>
      <c r="C228" s="5"/>
      <c r="D228" s="14"/>
    </row>
    <row r="229" spans="1:4" ht="15.75" x14ac:dyDescent="0.25">
      <c r="A229" s="16" t="s">
        <v>385</v>
      </c>
      <c r="B229" s="16" t="s">
        <v>386</v>
      </c>
      <c r="C229" s="15">
        <f>SUM(C230:C236)</f>
        <v>20490800</v>
      </c>
      <c r="D229" s="14"/>
    </row>
    <row r="230" spans="1:4" ht="15.75" x14ac:dyDescent="0.25">
      <c r="A230" s="4" t="s">
        <v>387</v>
      </c>
      <c r="B230" s="4" t="s">
        <v>388</v>
      </c>
      <c r="C230" s="5">
        <v>0</v>
      </c>
      <c r="D230" s="14"/>
    </row>
    <row r="231" spans="1:4" ht="15.75" x14ac:dyDescent="0.25">
      <c r="A231" s="4" t="s">
        <v>389</v>
      </c>
      <c r="B231" s="4" t="s">
        <v>390</v>
      </c>
      <c r="C231" s="5">
        <v>0</v>
      </c>
      <c r="D231" s="14"/>
    </row>
    <row r="232" spans="1:4" ht="15.75" x14ac:dyDescent="0.25">
      <c r="A232" s="4" t="s">
        <v>391</v>
      </c>
      <c r="B232" s="4" t="s">
        <v>392</v>
      </c>
      <c r="C232" s="5">
        <v>8000000</v>
      </c>
      <c r="D232" s="14"/>
    </row>
    <row r="233" spans="1:4" ht="15.75" x14ac:dyDescent="0.25">
      <c r="A233" s="4" t="s">
        <v>393</v>
      </c>
      <c r="B233" s="4" t="s">
        <v>394</v>
      </c>
      <c r="C233" s="5">
        <v>3000000</v>
      </c>
      <c r="D233" s="14"/>
    </row>
    <row r="234" spans="1:4" ht="15.75" x14ac:dyDescent="0.25">
      <c r="A234" s="4" t="s">
        <v>395</v>
      </c>
      <c r="B234" s="4" t="s">
        <v>396</v>
      </c>
      <c r="C234" s="5">
        <v>5000000</v>
      </c>
      <c r="D234" s="14"/>
    </row>
    <row r="235" spans="1:4" ht="15.75" x14ac:dyDescent="0.25">
      <c r="A235" s="4" t="s">
        <v>397</v>
      </c>
      <c r="B235" s="4" t="s">
        <v>398</v>
      </c>
      <c r="C235" s="5">
        <v>0</v>
      </c>
      <c r="D235" s="14"/>
    </row>
    <row r="236" spans="1:4" ht="15.75" x14ac:dyDescent="0.25">
      <c r="A236" s="4" t="s">
        <v>399</v>
      </c>
      <c r="B236" s="4" t="s">
        <v>400</v>
      </c>
      <c r="C236" s="5">
        <v>4490800</v>
      </c>
      <c r="D236" s="14"/>
    </row>
    <row r="237" spans="1:4" ht="15.75" x14ac:dyDescent="0.25">
      <c r="A237" s="4"/>
      <c r="B237" s="4"/>
      <c r="C237" s="5"/>
      <c r="D237" s="14"/>
    </row>
    <row r="238" spans="1:4" ht="15.75" x14ac:dyDescent="0.25">
      <c r="A238" s="16" t="s">
        <v>401</v>
      </c>
      <c r="B238" s="16" t="s">
        <v>402</v>
      </c>
      <c r="C238" s="15">
        <f>SUM(C239)</f>
        <v>2000000</v>
      </c>
      <c r="D238" s="14"/>
    </row>
    <row r="239" spans="1:4" ht="15.75" x14ac:dyDescent="0.25">
      <c r="A239" s="4" t="s">
        <v>403</v>
      </c>
      <c r="B239" s="4" t="s">
        <v>404</v>
      </c>
      <c r="C239" s="5">
        <v>2000000</v>
      </c>
      <c r="D239" s="14"/>
    </row>
    <row r="240" spans="1:4" ht="15.75" x14ac:dyDescent="0.25">
      <c r="A240" s="4"/>
      <c r="B240" s="4"/>
      <c r="C240" s="5"/>
      <c r="D240" s="14"/>
    </row>
    <row r="241" spans="1:4" ht="15.75" x14ac:dyDescent="0.25">
      <c r="A241" s="16" t="s">
        <v>405</v>
      </c>
      <c r="B241" s="16" t="s">
        <v>406</v>
      </c>
      <c r="C241" s="15">
        <f>SUM(C242:C243)</f>
        <v>10000000</v>
      </c>
      <c r="D241" s="14"/>
    </row>
    <row r="242" spans="1:4" ht="15.75" x14ac:dyDescent="0.25">
      <c r="A242" s="4" t="s">
        <v>407</v>
      </c>
      <c r="B242" s="4" t="s">
        <v>408</v>
      </c>
      <c r="C242" s="5">
        <v>10000000</v>
      </c>
      <c r="D242" s="14"/>
    </row>
    <row r="243" spans="1:4" ht="15.75" x14ac:dyDescent="0.25">
      <c r="A243" s="4" t="s">
        <v>409</v>
      </c>
      <c r="B243" s="4" t="s">
        <v>410</v>
      </c>
      <c r="C243" s="5">
        <v>0</v>
      </c>
      <c r="D243" s="14"/>
    </row>
    <row r="244" spans="1:4" ht="15.75" x14ac:dyDescent="0.25">
      <c r="A244" s="4"/>
      <c r="B244" s="4"/>
      <c r="C244" s="5"/>
      <c r="D244" s="14"/>
    </row>
    <row r="245" spans="1:4" ht="15.75" x14ac:dyDescent="0.25">
      <c r="A245" s="16" t="s">
        <v>411</v>
      </c>
      <c r="B245" s="16" t="s">
        <v>412</v>
      </c>
      <c r="C245" s="15">
        <f>SUM(C246:C247)</f>
        <v>0</v>
      </c>
      <c r="D245" s="14"/>
    </row>
    <row r="246" spans="1:4" ht="15.75" x14ac:dyDescent="0.25">
      <c r="A246" s="4" t="s">
        <v>413</v>
      </c>
      <c r="B246" s="4" t="s">
        <v>414</v>
      </c>
      <c r="C246" s="5">
        <v>0</v>
      </c>
      <c r="D246" s="14"/>
    </row>
    <row r="247" spans="1:4" ht="15.75" x14ac:dyDescent="0.25">
      <c r="A247" s="4"/>
      <c r="B247" s="4"/>
      <c r="C247" s="5"/>
      <c r="D247" s="14"/>
    </row>
    <row r="248" spans="1:4" ht="18" x14ac:dyDescent="0.25">
      <c r="A248" s="19" t="s">
        <v>415</v>
      </c>
      <c r="B248" s="19" t="s">
        <v>416</v>
      </c>
      <c r="C248" s="20">
        <f>SUM(C250:C252)</f>
        <v>105000000</v>
      </c>
      <c r="D248" s="14"/>
    </row>
    <row r="249" spans="1:4" ht="15.75" x14ac:dyDescent="0.25">
      <c r="A249" s="4" t="s">
        <v>417</v>
      </c>
      <c r="B249" s="4" t="s">
        <v>418</v>
      </c>
      <c r="C249" s="5">
        <f>SUM(C250:C252)</f>
        <v>105000000</v>
      </c>
      <c r="D249" s="14"/>
    </row>
    <row r="250" spans="1:4" ht="15.75" x14ac:dyDescent="0.25">
      <c r="A250" s="4" t="s">
        <v>419</v>
      </c>
      <c r="B250" s="4" t="s">
        <v>420</v>
      </c>
      <c r="C250" s="5"/>
      <c r="D250" s="14"/>
    </row>
    <row r="251" spans="1:4" ht="15.75" x14ac:dyDescent="0.25">
      <c r="A251" s="4" t="s">
        <v>421</v>
      </c>
      <c r="B251" s="4" t="s">
        <v>422</v>
      </c>
      <c r="C251" s="5">
        <v>100000000</v>
      </c>
      <c r="D251" s="14"/>
    </row>
    <row r="252" spans="1:4" ht="15.75" x14ac:dyDescent="0.25">
      <c r="A252" s="4" t="s">
        <v>423</v>
      </c>
      <c r="B252" s="4" t="s">
        <v>424</v>
      </c>
      <c r="C252" s="5">
        <v>5000000</v>
      </c>
      <c r="D252" s="14"/>
    </row>
    <row r="253" spans="1:4" ht="15.75" x14ac:dyDescent="0.25">
      <c r="A253" s="21"/>
      <c r="B253" s="21"/>
      <c r="C253" s="21"/>
      <c r="D253" s="21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Alberto Marte</dc:creator>
  <cp:lastModifiedBy>Victor Hilario</cp:lastModifiedBy>
  <dcterms:created xsi:type="dcterms:W3CDTF">2023-05-19T16:09:14Z</dcterms:created>
  <dcterms:modified xsi:type="dcterms:W3CDTF">2023-05-22T14:08:12Z</dcterms:modified>
</cp:coreProperties>
</file>