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19" documentId="8_{FE3B6032-9967-4F58-8EFE-6F2012032E6E}" xr6:coauthVersionLast="47" xr6:coauthVersionMax="47" xr10:uidLastSave="{0C0C4270-C9A0-42CA-9CE5-E566D0575979}"/>
  <bookViews>
    <workbookView xWindow="-120" yWindow="-120" windowWidth="29040" windowHeight="15840" xr2:uid="{39B3B4E2-B008-4E1A-853D-511A67BE71C5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M10" i="1"/>
  <c r="M9" i="1"/>
  <c r="O9" i="1"/>
  <c r="O11" i="1" s="1"/>
  <c r="G11" i="1"/>
  <c r="H11" i="1"/>
  <c r="I11" i="1"/>
  <c r="J11" i="1"/>
  <c r="K11" i="1"/>
  <c r="L11" i="1"/>
  <c r="M11" i="1"/>
  <c r="N11" i="1"/>
</calcChain>
</file>

<file path=xl/sharedStrings.xml><?xml version="1.0" encoding="utf-8"?>
<sst xmlns="http://schemas.openxmlformats.org/spreadsheetml/2006/main" count="25" uniqueCount="25">
  <si>
    <t xml:space="preserve"> </t>
  </si>
  <si>
    <t>Total</t>
  </si>
  <si>
    <t>Total por departamento</t>
  </si>
  <si>
    <t xml:space="preserve">EN PROCESO DE PENSIÓN </t>
  </si>
  <si>
    <t>ENCARGADO</t>
  </si>
  <si>
    <t>M</t>
  </si>
  <si>
    <t>JOSÉ CESAREO PEGUERO LÓPEZ</t>
  </si>
  <si>
    <t>DEPARTAMENTO DE REVISIÓN Y FISCALIZACIÓN</t>
  </si>
  <si>
    <t>Sueldo Neto RD$</t>
  </si>
  <si>
    <t>Total Descuentos RD$</t>
  </si>
  <si>
    <t>Otros Descuentos RD$</t>
  </si>
  <si>
    <t>Aportes Extraordinarios de AFP RD$</t>
  </si>
  <si>
    <t>Per Cápita RD$</t>
  </si>
  <si>
    <t>Seguro Familiar de Salud RD$</t>
  </si>
  <si>
    <t>AFP RD$</t>
  </si>
  <si>
    <t>ISR RD$</t>
  </si>
  <si>
    <t>Sueldo Bruto RD$</t>
  </si>
  <si>
    <t>Estatus</t>
  </si>
  <si>
    <t>Cargo</t>
  </si>
  <si>
    <t>Fecha de Ingreso</t>
  </si>
  <si>
    <t>Género</t>
  </si>
  <si>
    <t>NOMBRE</t>
  </si>
  <si>
    <t>NO.</t>
  </si>
  <si>
    <t>NÓMINA COLABORADORES EN PROCESO DE PENSIÓN JUNIO AÑO 2023</t>
  </si>
  <si>
    <t>FONDO PATRIMONIAL DE LAS EMPRESAS REFORMADAS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</si>
</sst>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sz val="12"/>
      <color theme="1"/>
      <name val="Museo Sans 500"/>
      <family val="3"/>
    </font>
    <font>
      <b/>
      <sz val="12"/>
      <color theme="1"/>
      <name val="Museo Sans 500"/>
      <family val="3"/>
    </font>
    <font>
      <b/>
      <sz val="12"/>
      <name val="Museo Sans 500"/>
      <family val="3"/>
    </font>
    <font>
      <b/>
      <sz val="11"/>
      <color theme="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43" fontId="4" fillId="0" borderId="0" xfId="1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" fontId="2" fillId="0" borderId="0" xfId="0" applyNumberFormat="1" applyFont="1"/>
    <xf numFmtId="4" fontId="6" fillId="0" borderId="0" xfId="0" applyNumberFormat="1" applyFont="1"/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43" fontId="6" fillId="2" borderId="1" xfId="1" applyFont="1" applyFill="1" applyBorder="1"/>
    <xf numFmtId="43" fontId="6" fillId="2" borderId="2" xfId="0" applyNumberFormat="1" applyFont="1" applyFill="1" applyBorder="1"/>
    <xf numFmtId="43" fontId="6" fillId="2" borderId="2" xfId="1" applyFont="1" applyFill="1" applyBorder="1"/>
    <xf numFmtId="43" fontId="6" fillId="2" borderId="3" xfId="1" applyFont="1" applyFill="1" applyBorder="1"/>
    <xf numFmtId="43" fontId="6" fillId="2" borderId="7" xfId="1" applyFont="1" applyFill="1" applyBorder="1"/>
    <xf numFmtId="4" fontId="6" fillId="2" borderId="8" xfId="0" applyNumberFormat="1" applyFont="1" applyFill="1" applyBorder="1"/>
    <xf numFmtId="43" fontId="7" fillId="2" borderId="2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center"/>
    </xf>
    <xf numFmtId="43" fontId="6" fillId="2" borderId="9" xfId="1" applyFont="1" applyFill="1" applyBorder="1"/>
    <xf numFmtId="43" fontId="6" fillId="2" borderId="10" xfId="1" applyFont="1" applyFill="1" applyBorder="1"/>
    <xf numFmtId="4" fontId="6" fillId="0" borderId="8" xfId="0" applyNumberFormat="1" applyFont="1" applyBorder="1"/>
    <xf numFmtId="43" fontId="6" fillId="0" borderId="2" xfId="0" applyNumberFormat="1" applyFont="1" applyBorder="1"/>
    <xf numFmtId="43" fontId="6" fillId="0" borderId="2" xfId="1" applyFont="1" applyFill="1" applyBorder="1"/>
    <xf numFmtId="43" fontId="7" fillId="0" borderId="2" xfId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1" xfId="0" applyFont="1" applyFill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3" fontId="6" fillId="2" borderId="6" xfId="1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/>
    </xf>
    <xf numFmtId="43" fontId="6" fillId="2" borderId="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FDB73D70-214E-46AB-873D-A9C9AA8E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3603-011F-49C6-8094-603F0CE5E83F}">
  <dimension ref="A1:U30"/>
  <sheetViews>
    <sheetView tabSelected="1" view="pageBreakPreview" zoomScaleNormal="100" zoomScaleSheetLayoutView="100" workbookViewId="0">
      <selection activeCell="G12" sqref="G12"/>
    </sheetView>
  </sheetViews>
  <sheetFormatPr baseColWidth="10" defaultColWidth="10.85546875" defaultRowHeight="15" x14ac:dyDescent="0.25"/>
  <cols>
    <col min="1" max="1" width="5.140625" style="1" customWidth="1"/>
    <col min="2" max="2" width="38.28515625" style="1" customWidth="1"/>
    <col min="3" max="3" width="10" style="2" hidden="1" customWidth="1"/>
    <col min="4" max="4" width="12.85546875" style="2" bestFit="1" customWidth="1"/>
    <col min="5" max="5" width="16.7109375" style="1" customWidth="1"/>
    <col min="6" max="6" width="31.28515625" style="1" bestFit="1" customWidth="1"/>
    <col min="7" max="7" width="16.5703125" style="1" customWidth="1"/>
    <col min="8" max="8" width="17.140625" style="1" customWidth="1"/>
    <col min="9" max="9" width="15.42578125" style="1" customWidth="1"/>
    <col min="10" max="10" width="15.140625" style="1" customWidth="1"/>
    <col min="11" max="11" width="16" style="1" customWidth="1"/>
    <col min="12" max="12" width="11.7109375" style="1" hidden="1" customWidth="1"/>
    <col min="13" max="13" width="17.140625" style="1" customWidth="1"/>
    <col min="14" max="14" width="16.42578125" style="1" customWidth="1"/>
    <col min="15" max="15" width="17.7109375" style="1" customWidth="1"/>
    <col min="16" max="16384" width="10.85546875" style="1"/>
  </cols>
  <sheetData>
    <row r="1" spans="1:15" x14ac:dyDescent="0.25">
      <c r="A1" s="46"/>
      <c r="B1" s="46"/>
      <c r="C1" s="47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25">
      <c r="A2" s="46"/>
      <c r="B2" s="46"/>
      <c r="C2" s="47"/>
      <c r="D2" s="4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46"/>
      <c r="B3" s="46"/>
      <c r="C3" s="47"/>
      <c r="D3" s="4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6"/>
      <c r="B4" s="46"/>
      <c r="C4" s="47"/>
      <c r="D4" s="4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x14ac:dyDescent="0.25">
      <c r="A5" s="46"/>
      <c r="B5" s="48" t="s">
        <v>24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5.75" thickBot="1" x14ac:dyDescent="0.3">
      <c r="A6" s="46"/>
      <c r="B6" s="48" t="s">
        <v>23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60" x14ac:dyDescent="0.25">
      <c r="A7" s="45" t="s">
        <v>22</v>
      </c>
      <c r="B7" s="45" t="s">
        <v>21</v>
      </c>
      <c r="C7" s="44" t="s">
        <v>20</v>
      </c>
      <c r="D7" s="43" t="s">
        <v>19</v>
      </c>
      <c r="E7" s="44" t="s">
        <v>18</v>
      </c>
      <c r="F7" s="44" t="s">
        <v>17</v>
      </c>
      <c r="G7" s="43" t="s">
        <v>16</v>
      </c>
      <c r="H7" s="44" t="s">
        <v>15</v>
      </c>
      <c r="I7" s="44" t="s">
        <v>14</v>
      </c>
      <c r="J7" s="43" t="s">
        <v>13</v>
      </c>
      <c r="K7" s="43" t="s">
        <v>12</v>
      </c>
      <c r="L7" s="43" t="s">
        <v>11</v>
      </c>
      <c r="M7" s="43" t="s">
        <v>10</v>
      </c>
      <c r="N7" s="43" t="s">
        <v>9</v>
      </c>
      <c r="O7" s="42" t="s">
        <v>8</v>
      </c>
    </row>
    <row r="8" spans="1:15" x14ac:dyDescent="0.25">
      <c r="A8" s="41" t="s">
        <v>7</v>
      </c>
      <c r="B8" s="40"/>
      <c r="C8" s="39"/>
      <c r="D8" s="39"/>
      <c r="E8" s="37"/>
      <c r="F8" s="37"/>
      <c r="G8" s="37"/>
      <c r="H8" s="37"/>
      <c r="I8" s="38"/>
      <c r="J8" s="37"/>
      <c r="K8" s="37"/>
      <c r="L8" s="37"/>
      <c r="M8" s="37"/>
      <c r="N8" s="37"/>
      <c r="O8" s="36"/>
    </row>
    <row r="9" spans="1:15" x14ac:dyDescent="0.25">
      <c r="A9" s="35">
        <v>1</v>
      </c>
      <c r="B9" s="34" t="s">
        <v>6</v>
      </c>
      <c r="C9" s="32" t="s">
        <v>5</v>
      </c>
      <c r="D9" s="33">
        <v>38615</v>
      </c>
      <c r="E9" s="32" t="s">
        <v>4</v>
      </c>
      <c r="F9" s="32" t="s">
        <v>3</v>
      </c>
      <c r="G9" s="31">
        <v>200000</v>
      </c>
      <c r="H9" s="29">
        <v>-35332.14</v>
      </c>
      <c r="I9" s="29">
        <v>-5740</v>
      </c>
      <c r="J9" s="29">
        <v>-5685.41</v>
      </c>
      <c r="K9" s="30">
        <v>-1577.45</v>
      </c>
      <c r="L9" s="30">
        <v>0</v>
      </c>
      <c r="M9" s="30">
        <f>J9+I9+K9+L9</f>
        <v>-13002.86</v>
      </c>
      <c r="N9" s="29">
        <v>-48335</v>
      </c>
      <c r="O9" s="28">
        <f>G9+N9</f>
        <v>151665</v>
      </c>
    </row>
    <row r="10" spans="1:15" x14ac:dyDescent="0.25">
      <c r="A10" s="27"/>
      <c r="B10" s="26" t="s">
        <v>2</v>
      </c>
      <c r="C10" s="20"/>
      <c r="D10" s="25"/>
      <c r="E10" s="20"/>
      <c r="F10" s="20"/>
      <c r="G10" s="24">
        <v>200000</v>
      </c>
      <c r="H10" s="19">
        <v>-35332.14</v>
      </c>
      <c r="I10" s="19">
        <v>-5740</v>
      </c>
      <c r="J10" s="19">
        <v>-5685.41</v>
      </c>
      <c r="K10" s="20">
        <v>-1577.45</v>
      </c>
      <c r="L10" s="20">
        <v>0</v>
      </c>
      <c r="M10" s="20">
        <f>J10+I10+K10+L10</f>
        <v>-13002.86</v>
      </c>
      <c r="N10" s="19">
        <v>-48335</v>
      </c>
      <c r="O10" s="23">
        <f>G10+N10</f>
        <v>151665</v>
      </c>
    </row>
    <row r="11" spans="1:15" ht="15.75" thickBot="1" x14ac:dyDescent="0.3">
      <c r="A11" s="22"/>
      <c r="B11" s="49" t="s">
        <v>1</v>
      </c>
      <c r="C11" s="50"/>
      <c r="D11" s="50"/>
      <c r="E11" s="50"/>
      <c r="F11" s="51"/>
      <c r="G11" s="21">
        <f>+G9</f>
        <v>200000</v>
      </c>
      <c r="H11" s="21">
        <f>+H9</f>
        <v>-35332.14</v>
      </c>
      <c r="I11" s="21">
        <f>SUM(+I9)</f>
        <v>-5740</v>
      </c>
      <c r="J11" s="19">
        <f>+J9</f>
        <v>-5685.41</v>
      </c>
      <c r="K11" s="21">
        <f>SUM(,K9)</f>
        <v>-1577.45</v>
      </c>
      <c r="L11" s="21" t="e">
        <f>SUM(#REF!,L10)</f>
        <v>#REF!</v>
      </c>
      <c r="M11" s="20">
        <f>J9+I9+K9+L9</f>
        <v>-13002.86</v>
      </c>
      <c r="N11" s="19">
        <f>+N9</f>
        <v>-48335</v>
      </c>
      <c r="O11" s="18">
        <f>SUM(,O9)</f>
        <v>151665</v>
      </c>
    </row>
    <row r="12" spans="1:15" x14ac:dyDescent="0.25"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25">
      <c r="B14" s="12"/>
      <c r="C14" s="13"/>
      <c r="D14" s="13"/>
      <c r="E14" s="12"/>
      <c r="F14" s="12"/>
      <c r="G14" s="12"/>
      <c r="H14" s="12"/>
      <c r="I14" s="12"/>
      <c r="J14" s="12"/>
      <c r="K14" s="15"/>
      <c r="N14" s="1" t="s">
        <v>0</v>
      </c>
      <c r="O14" s="14"/>
    </row>
    <row r="15" spans="1:15" x14ac:dyDescent="0.25">
      <c r="B15" s="12"/>
      <c r="C15" s="13"/>
      <c r="D15" s="13"/>
      <c r="E15" s="12"/>
      <c r="F15" s="12"/>
      <c r="G15" s="12"/>
      <c r="H15" s="12"/>
      <c r="I15" s="12"/>
      <c r="J15" s="12"/>
      <c r="K15" s="12"/>
    </row>
    <row r="16" spans="1:15" ht="15.75" x14ac:dyDescent="0.25">
      <c r="A16" s="3"/>
      <c r="B16" s="9"/>
      <c r="C16" s="5"/>
      <c r="D16" s="7"/>
      <c r="E16" s="5"/>
      <c r="F16" s="5"/>
      <c r="G16" s="9"/>
      <c r="H16" s="9"/>
      <c r="I16" s="5"/>
      <c r="J16" s="5"/>
      <c r="K16" s="5"/>
      <c r="L16" s="3"/>
      <c r="M16" s="3"/>
      <c r="N16" s="3"/>
      <c r="O16" s="3"/>
    </row>
    <row r="17" spans="1:21" ht="15.75" x14ac:dyDescent="0.25">
      <c r="A17" s="3"/>
      <c r="B17" s="9"/>
      <c r="C17" s="5"/>
      <c r="D17" s="7"/>
      <c r="E17" s="5"/>
      <c r="F17" s="5"/>
      <c r="G17" s="11"/>
      <c r="H17" s="11"/>
      <c r="I17" s="5"/>
      <c r="J17" s="5"/>
      <c r="K17" s="5"/>
      <c r="L17" s="3"/>
      <c r="M17" s="3"/>
      <c r="N17" s="3"/>
      <c r="O17" s="3"/>
    </row>
    <row r="18" spans="1:21" ht="15.75" x14ac:dyDescent="0.25">
      <c r="A18" s="3"/>
      <c r="B18" s="9"/>
      <c r="C18" s="5"/>
      <c r="D18" s="7"/>
      <c r="E18" s="5"/>
      <c r="F18" s="5"/>
      <c r="G18" s="5"/>
      <c r="H18" s="5"/>
      <c r="I18" s="5"/>
      <c r="J18" s="5"/>
      <c r="K18" s="5"/>
      <c r="L18" s="3"/>
      <c r="M18" s="3"/>
      <c r="N18" s="10"/>
      <c r="O18" s="3"/>
    </row>
    <row r="19" spans="1:21" s="3" customFormat="1" ht="15.75" x14ac:dyDescent="0.25">
      <c r="B19" s="9"/>
      <c r="C19" s="5"/>
      <c r="D19" s="7"/>
      <c r="E19" s="5"/>
      <c r="F19" s="5"/>
      <c r="G19" s="8"/>
      <c r="H19" s="8"/>
      <c r="I19" s="5"/>
      <c r="J19" s="5"/>
      <c r="K19" s="5"/>
      <c r="U19" s="1"/>
    </row>
    <row r="20" spans="1:21" s="3" customFormat="1" ht="15.75" x14ac:dyDescent="0.25">
      <c r="B20" s="9"/>
      <c r="C20" s="5"/>
      <c r="D20" s="7"/>
      <c r="E20" s="5"/>
      <c r="F20" s="5"/>
      <c r="G20" s="8"/>
      <c r="H20" s="8"/>
      <c r="I20" s="5"/>
      <c r="J20" s="5"/>
      <c r="K20" s="5"/>
    </row>
    <row r="21" spans="1:21" s="3" customFormat="1" ht="15.75" x14ac:dyDescent="0.25">
      <c r="B21" s="9"/>
      <c r="C21" s="5"/>
      <c r="D21" s="7"/>
      <c r="E21" s="5"/>
      <c r="F21" s="5"/>
      <c r="G21" s="8"/>
      <c r="H21" s="8"/>
      <c r="I21" s="5"/>
      <c r="J21" s="5"/>
      <c r="K21" s="5"/>
    </row>
    <row r="22" spans="1:21" s="3" customFormat="1" ht="15.75" x14ac:dyDescent="0.25">
      <c r="B22" s="9"/>
      <c r="C22" s="5"/>
      <c r="D22" s="7"/>
      <c r="E22" s="5"/>
      <c r="F22" s="5"/>
      <c r="G22" s="8"/>
      <c r="H22" s="8"/>
      <c r="I22" s="5"/>
      <c r="J22" s="5"/>
      <c r="K22" s="5"/>
    </row>
    <row r="23" spans="1:21" s="3" customFormat="1" ht="15.75" x14ac:dyDescent="0.25">
      <c r="B23" s="9"/>
      <c r="C23" s="5"/>
      <c r="D23" s="7"/>
      <c r="E23" s="5"/>
      <c r="F23" s="5"/>
      <c r="G23" s="8"/>
      <c r="H23" s="8"/>
      <c r="I23" s="5"/>
      <c r="J23" s="5"/>
      <c r="K23" s="5"/>
    </row>
    <row r="24" spans="1:21" s="3" customFormat="1" ht="15.75" x14ac:dyDescent="0.25">
      <c r="B24" s="5"/>
      <c r="C24" s="5"/>
      <c r="D24" s="7"/>
      <c r="E24" s="5"/>
      <c r="F24" s="5"/>
      <c r="G24" s="6"/>
      <c r="H24" s="6"/>
      <c r="I24" s="5"/>
      <c r="J24" s="5"/>
      <c r="K24" s="5"/>
    </row>
    <row r="25" spans="1:21" s="3" customFormat="1" ht="15.75" x14ac:dyDescent="0.25">
      <c r="B25" s="5"/>
      <c r="C25" s="5"/>
      <c r="D25" s="7"/>
      <c r="E25" s="5"/>
      <c r="F25" s="5"/>
      <c r="G25" s="6"/>
      <c r="H25" s="6"/>
      <c r="I25" s="5"/>
      <c r="J25" s="5"/>
      <c r="K25" s="5"/>
    </row>
    <row r="26" spans="1:21" s="3" customFormat="1" ht="15.75" x14ac:dyDescent="0.25">
      <c r="B26" s="5"/>
      <c r="C26" s="5"/>
      <c r="D26" s="7"/>
      <c r="E26" s="5"/>
      <c r="F26" s="5"/>
      <c r="G26" s="6"/>
      <c r="H26" s="6"/>
      <c r="I26" s="5"/>
      <c r="J26" s="5"/>
      <c r="K26" s="5"/>
    </row>
    <row r="27" spans="1:21" s="3" customFormat="1" ht="15.75" x14ac:dyDescent="0.25">
      <c r="B27" s="4"/>
      <c r="D27" s="4"/>
    </row>
    <row r="28" spans="1:21" s="3" customFormat="1" ht="15.75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21" s="3" customFormat="1" ht="15.75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1" s="3" customFormat="1" ht="15.75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algorithmName="SHA-512" hashValue="/IYfNJ300zJOqA7z5gdU3bp+dLLceSYZiF09WrtTaoold8Gmo4/Cy8UuQTM1OdhsbBUL/oIk7pvp9fVGXXXE4g==" saltValue="OdqhXO9Zr4jJkYhKDX1X3w==" spinCount="100000" sheet="1" formatCells="0" formatColumns="0" formatRows="0" insertColumns="0" insertRows="0" insertHyperlinks="0" deleteColumns="0" deleteRows="0" sort="0" autoFilter="0" pivotTables="0"/>
  <mergeCells count="3">
    <mergeCell ref="B5:O5"/>
    <mergeCell ref="B6:O6"/>
    <mergeCell ref="B11:F11"/>
  </mergeCells>
  <conditionalFormatting sqref="U19">
    <cfRule type="containsText" dxfId="0" priority="1" operator="containsText" text="Vencido">
      <formula>NOT(ISERROR(SEARCH("Vencido",U19)))</formula>
    </cfRule>
  </conditionalFormatting>
  <pageMargins left="0.7" right="0.7" top="0.75" bottom="0.75" header="0.3" footer="0.3"/>
  <pageSetup scale="4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14B62B-24E7-41D2-BF0A-FF4D1C4A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2B722-1B66-4BB9-9BE3-E6B9F35CB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54B3AB-4B06-4E3C-8D98-BE5D2DF023E9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2023-07-05T15:31:59Z</dcterms:created>
  <dcterms:modified xsi:type="dcterms:W3CDTF">2023-07-10T18:34:26Z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