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2" documentId="8_{BC7D520F-69CF-4169-9FAC-21D2B3713DD3}" xr6:coauthVersionLast="47" xr6:coauthVersionMax="47" xr10:uidLastSave="{A086D038-CA5E-43BE-BC9A-EB05A273E51E}"/>
  <bookViews>
    <workbookView xWindow="-120" yWindow="-120" windowWidth="29040" windowHeight="15840" xr2:uid="{160D7852-ACF2-423F-9179-8FBA35EBF3DE}"/>
  </bookViews>
  <sheets>
    <sheet name="Marz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N13" i="1"/>
  <c r="O13" i="1" s="1"/>
  <c r="M13" i="1"/>
  <c r="N12" i="1"/>
  <c r="O12" i="1" s="1"/>
  <c r="M12" i="1"/>
  <c r="O10" i="1"/>
  <c r="O14" i="1" s="1"/>
  <c r="N10" i="1"/>
  <c r="N14" i="1" s="1"/>
  <c r="M10" i="1"/>
  <c r="M14" i="1" s="1"/>
  <c r="L10" i="1"/>
  <c r="K10" i="1"/>
  <c r="J10" i="1"/>
  <c r="I10" i="1"/>
  <c r="I14" i="1" s="1"/>
  <c r="H10" i="1"/>
  <c r="H14" i="1" s="1"/>
  <c r="G10" i="1"/>
  <c r="G14" i="1" s="1"/>
  <c r="M9" i="1"/>
</calcChain>
</file>

<file path=xl/sharedStrings.xml><?xml version="1.0" encoding="utf-8"?>
<sst xmlns="http://schemas.openxmlformats.org/spreadsheetml/2006/main" count="31" uniqueCount="28">
  <si>
    <t>FONDO PATRIMONIAL DE LAS EMPRESAS REFORMADAS</t>
  </si>
  <si>
    <t>NÓMINA COLABORADORES EN PROCESO DE PENSIÓN MARZO AÑO 2023</t>
  </si>
  <si>
    <t>NO.</t>
  </si>
  <si>
    <t>NOMBRE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</si>
  <si>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</si>
  <si>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</si>
  <si>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</si>
  <si>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</si>
  <si>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</si>
  <si>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</si>
  <si>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</si>
  <si>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</si>
  <si>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</si>
  <si>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</si>
  <si>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</si>
  <si>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</si>
  <si>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</si>
  <si>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</si>
  <si>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</si>
  <si>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</si>
  <si>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</si>
  <si>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</si>
  <si>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</si>
  <si>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DEPARTAMENTO DE REVISION Y FISCALIZACION</t>
  </si>
  <si>
    <t>JOSE CESAREO PEGUERO LOPEZ</t>
  </si>
  <si>
    <t>ENCARGADO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</si>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</sst>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  <font>
      <sz val="12"/>
      <name val="Museo Sans 500"/>
      <family val="3"/>
    </font>
    <font>
      <sz val="12"/>
      <color theme="1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0" fontId="2" fillId="4" borderId="8" xfId="0" applyFont="1" applyFill="1" applyBorder="1" applyAlignment="1">
      <alignment horizontal="center"/>
    </xf>
    <xf numFmtId="43" fontId="3" fillId="4" borderId="5" xfId="1" applyFont="1" applyFill="1" applyBorder="1"/>
    <xf numFmtId="14" fontId="2" fillId="4" borderId="6" xfId="0" applyNumberFormat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3" fontId="3" fillId="4" borderId="6" xfId="1" applyFont="1" applyFill="1" applyBorder="1"/>
    <xf numFmtId="4" fontId="3" fillId="4" borderId="7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43" fontId="3" fillId="4" borderId="8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9" xfId="1" applyFont="1" applyFill="1" applyBorder="1"/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3" fontId="9" fillId="0" borderId="0" xfId="1" applyFont="1" applyAlignme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7" fillId="0" borderId="0" xfId="1" applyFont="1"/>
    <xf numFmtId="0" fontId="9" fillId="0" borderId="0" xfId="0" applyFont="1"/>
    <xf numFmtId="43" fontId="9" fillId="0" borderId="0" xfId="1" applyFont="1"/>
    <xf numFmtId="0" fontId="3" fillId="2" borderId="0" xfId="0" applyFont="1" applyFill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541A44FB-C30A-413E-87C5-2B12CF2D76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65B7-E06B-4348-B3FD-2FB1D5C2E7BD}">
  <dimension ref="A1:U30"/>
  <sheetViews>
    <sheetView tabSelected="1" view="pageBreakPreview" zoomScaleNormal="100" zoomScaleSheetLayoutView="100" workbookViewId="0">
      <selection activeCell="H15" sqref="H15"/>
    </sheetView>
  </sheetViews>
  <sheetFormatPr baseColWidth="10" defaultColWidth="10.85546875" defaultRowHeight="15" x14ac:dyDescent="0.25"/>
  <cols>
    <col min="1" max="1" width="5.140625" style="3" customWidth="1"/>
    <col min="2" max="2" width="38.28515625" style="3" customWidth="1"/>
    <col min="3" max="3" width="10" style="36" customWidth="1"/>
    <col min="4" max="4" width="11.85546875" style="36" bestFit="1" customWidth="1"/>
    <col min="5" max="5" width="16.7109375" style="3" customWidth="1"/>
    <col min="6" max="6" width="31.28515625" style="3" bestFit="1" customWidth="1"/>
    <col min="7" max="7" width="16.5703125" style="3" customWidth="1"/>
    <col min="8" max="8" width="15.85546875" style="3" customWidth="1"/>
    <col min="9" max="9" width="14.42578125" style="3" customWidth="1"/>
    <col min="10" max="10" width="14.7109375" style="3" customWidth="1"/>
    <col min="11" max="11" width="15" style="3" customWidth="1"/>
    <col min="12" max="12" width="11.7109375" style="3" hidden="1" customWidth="1"/>
    <col min="13" max="13" width="16.140625" style="3" customWidth="1"/>
    <col min="14" max="14" width="16.42578125" style="3" customWidth="1"/>
    <col min="15" max="15" width="14.7109375" style="3" customWidth="1"/>
    <col min="16" max="16384" width="10.85546875" style="3"/>
  </cols>
  <sheetData>
    <row r="1" spans="1:15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48" t="s">
        <v>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5.75" thickBot="1" x14ac:dyDescent="0.3">
      <c r="A6" s="1"/>
      <c r="B6" s="48" t="s">
        <v>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ht="60" x14ac:dyDescent="0.25">
      <c r="A7" s="4" t="s">
        <v>2</v>
      </c>
      <c r="B7" s="4" t="s">
        <v>3</v>
      </c>
      <c r="C7" s="5" t="s">
        <v>4</v>
      </c>
      <c r="D7" s="6" t="s">
        <v>5</v>
      </c>
      <c r="E7" s="5" t="s">
        <v>6</v>
      </c>
      <c r="F7" s="5" t="s">
        <v>7</v>
      </c>
      <c r="G7" s="6" t="s">
        <v>8</v>
      </c>
      <c r="H7" s="5" t="s">
        <v>9</v>
      </c>
      <c r="I7" s="5" t="s">
        <v>10</v>
      </c>
      <c r="J7" s="6" t="s">
        <v>11</v>
      </c>
      <c r="K7" s="6" t="s">
        <v>12</v>
      </c>
      <c r="L7" s="6" t="s">
        <v>13</v>
      </c>
      <c r="M7" s="6" t="s">
        <v>14</v>
      </c>
      <c r="N7" s="6" t="s">
        <v>15</v>
      </c>
      <c r="O7" s="7" t="s">
        <v>16</v>
      </c>
    </row>
    <row r="8" spans="1:15" x14ac:dyDescent="0.25">
      <c r="A8" s="49" t="s">
        <v>17</v>
      </c>
      <c r="B8" s="50"/>
      <c r="C8" s="8"/>
      <c r="D8" s="8"/>
      <c r="E8" s="9"/>
      <c r="F8" s="9"/>
      <c r="G8" s="9"/>
      <c r="H8" s="9"/>
      <c r="I8" s="10"/>
      <c r="J8" s="9"/>
      <c r="K8" s="9"/>
      <c r="L8" s="9"/>
      <c r="M8" s="9"/>
      <c r="N8" s="9"/>
      <c r="O8" s="11"/>
    </row>
    <row r="9" spans="1:15" x14ac:dyDescent="0.25">
      <c r="A9" s="12">
        <v>1</v>
      </c>
      <c r="B9" s="13" t="s">
        <v>18</v>
      </c>
      <c r="C9" s="14" t="s">
        <v>19</v>
      </c>
      <c r="D9" s="15">
        <v>42767</v>
      </c>
      <c r="E9" s="14" t="s">
        <v>20</v>
      </c>
      <c r="F9" s="14" t="s">
        <v>21</v>
      </c>
      <c r="G9" s="16">
        <v>55000</v>
      </c>
      <c r="H9" s="17">
        <v>-2559.6799999999998</v>
      </c>
      <c r="I9" s="17">
        <v>-1578.5</v>
      </c>
      <c r="J9" s="17">
        <v>-1672</v>
      </c>
      <c r="K9" s="18">
        <v>0</v>
      </c>
      <c r="L9" s="18">
        <v>0</v>
      </c>
      <c r="M9" s="18">
        <f>J9+I9+K9+L9</f>
        <v>-3250.5</v>
      </c>
      <c r="N9" s="17">
        <v>-5810.18</v>
      </c>
      <c r="O9" s="19">
        <v>49189.82</v>
      </c>
    </row>
    <row r="10" spans="1:15" x14ac:dyDescent="0.25">
      <c r="A10" s="20"/>
      <c r="B10" s="21" t="s">
        <v>22</v>
      </c>
      <c r="C10" s="8"/>
      <c r="D10" s="22"/>
      <c r="E10" s="8"/>
      <c r="F10" s="8"/>
      <c r="G10" s="23">
        <f t="shared" ref="G10:O10" si="0">SUM(G9)</f>
        <v>55000</v>
      </c>
      <c r="H10" s="24">
        <f t="shared" si="0"/>
        <v>-2559.6799999999998</v>
      </c>
      <c r="I10" s="24">
        <f t="shared" si="0"/>
        <v>-1578.5</v>
      </c>
      <c r="J10" s="24">
        <f t="shared" si="0"/>
        <v>-1672</v>
      </c>
      <c r="K10" s="25">
        <f t="shared" si="0"/>
        <v>0</v>
      </c>
      <c r="L10" s="25">
        <f t="shared" si="0"/>
        <v>0</v>
      </c>
      <c r="M10" s="25">
        <f t="shared" si="0"/>
        <v>-3250.5</v>
      </c>
      <c r="N10" s="24">
        <f t="shared" si="0"/>
        <v>-5810.18</v>
      </c>
      <c r="O10" s="26">
        <f t="shared" si="0"/>
        <v>49189.82</v>
      </c>
    </row>
    <row r="11" spans="1:15" x14ac:dyDescent="0.25">
      <c r="A11" s="27" t="s">
        <v>23</v>
      </c>
      <c r="B11" s="28"/>
      <c r="C11" s="8"/>
      <c r="D11" s="8"/>
      <c r="E11" s="9"/>
      <c r="F11" s="9"/>
      <c r="G11" s="9"/>
      <c r="H11" s="9"/>
      <c r="I11" s="10"/>
      <c r="J11" s="9"/>
      <c r="K11" s="9"/>
      <c r="L11" s="9"/>
      <c r="M11" s="9"/>
      <c r="N11" s="9"/>
      <c r="O11" s="11"/>
    </row>
    <row r="12" spans="1:15" x14ac:dyDescent="0.25">
      <c r="A12" s="12">
        <v>2</v>
      </c>
      <c r="B12" s="13" t="s">
        <v>24</v>
      </c>
      <c r="C12" s="14" t="s">
        <v>19</v>
      </c>
      <c r="D12" s="15">
        <v>38615</v>
      </c>
      <c r="E12" s="14" t="s">
        <v>25</v>
      </c>
      <c r="F12" s="14" t="s">
        <v>21</v>
      </c>
      <c r="G12" s="16">
        <v>200000</v>
      </c>
      <c r="H12" s="17">
        <v>-35517.54</v>
      </c>
      <c r="I12" s="17">
        <v>-5740</v>
      </c>
      <c r="J12" s="17">
        <v>-4943.8</v>
      </c>
      <c r="K12" s="18">
        <v>-1577.45</v>
      </c>
      <c r="L12" s="18">
        <v>0</v>
      </c>
      <c r="M12" s="18">
        <f>J12+I12+K12+L12</f>
        <v>-12261.25</v>
      </c>
      <c r="N12" s="17">
        <f>SUM(H12:K12)</f>
        <v>-47778.79</v>
      </c>
      <c r="O12" s="19">
        <f>G12+N12</f>
        <v>152221.21</v>
      </c>
    </row>
    <row r="13" spans="1:15" x14ac:dyDescent="0.25">
      <c r="A13" s="29"/>
      <c r="B13" s="21" t="s">
        <v>22</v>
      </c>
      <c r="C13" s="25"/>
      <c r="D13" s="30"/>
      <c r="E13" s="25"/>
      <c r="F13" s="25"/>
      <c r="G13" s="23">
        <v>200000</v>
      </c>
      <c r="H13" s="24">
        <v>-35517.54</v>
      </c>
      <c r="I13" s="24">
        <v>-5740</v>
      </c>
      <c r="J13" s="24">
        <v>-4943.8</v>
      </c>
      <c r="K13" s="25">
        <v>-1577.45</v>
      </c>
      <c r="L13" s="25">
        <v>0</v>
      </c>
      <c r="M13" s="25">
        <f>J13+I13+K13+L13</f>
        <v>-12261.25</v>
      </c>
      <c r="N13" s="24">
        <f>SUM(H13:K13)</f>
        <v>-47778.79</v>
      </c>
      <c r="O13" s="26">
        <f>G13+N13</f>
        <v>152221.21</v>
      </c>
    </row>
    <row r="14" spans="1:15" ht="15.75" thickBot="1" x14ac:dyDescent="0.3">
      <c r="A14" s="31"/>
      <c r="B14" s="51" t="s">
        <v>26</v>
      </c>
      <c r="C14" s="52"/>
      <c r="D14" s="52"/>
      <c r="E14" s="52"/>
      <c r="F14" s="53"/>
      <c r="G14" s="32">
        <f>G10+G13</f>
        <v>255000</v>
      </c>
      <c r="H14" s="32">
        <f>SUM(H10,H13)</f>
        <v>-38077.22</v>
      </c>
      <c r="I14" s="32">
        <f t="shared" ref="I14:O14" si="1">SUM(I10,I13)</f>
        <v>-7318.5</v>
      </c>
      <c r="J14" s="32">
        <f t="shared" si="1"/>
        <v>-6615.8</v>
      </c>
      <c r="K14" s="32">
        <f t="shared" si="1"/>
        <v>-1577.45</v>
      </c>
      <c r="L14" s="32">
        <f t="shared" si="1"/>
        <v>0</v>
      </c>
      <c r="M14" s="32">
        <f t="shared" si="1"/>
        <v>-15511.75</v>
      </c>
      <c r="N14" s="32">
        <f t="shared" si="1"/>
        <v>-53588.97</v>
      </c>
      <c r="O14" s="33">
        <f t="shared" si="1"/>
        <v>201411.03</v>
      </c>
    </row>
    <row r="15" spans="1:15" x14ac:dyDescent="0.25">
      <c r="B15" s="34"/>
      <c r="C15" s="34"/>
      <c r="D15" s="35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16" spans="1:15" x14ac:dyDescent="0.25">
      <c r="B16" s="34"/>
      <c r="C16" s="34"/>
      <c r="D16" s="35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</row>
    <row r="17" spans="2:21" x14ac:dyDescent="0.25">
      <c r="K17" s="37"/>
      <c r="N17" s="3" t="s">
        <v>27</v>
      </c>
      <c r="O17" s="37"/>
    </row>
    <row r="19" spans="2:21" s="39" customFormat="1" ht="15.75" x14ac:dyDescent="0.25">
      <c r="B19" s="38"/>
      <c r="D19" s="40"/>
      <c r="G19" s="38"/>
      <c r="H19" s="38"/>
      <c r="U19" s="3"/>
    </row>
    <row r="20" spans="2:21" s="39" customFormat="1" ht="15.75" x14ac:dyDescent="0.25">
      <c r="B20" s="41"/>
      <c r="D20" s="40"/>
      <c r="G20" s="42"/>
      <c r="H20" s="42"/>
    </row>
    <row r="21" spans="2:21" s="39" customFormat="1" ht="15.75" x14ac:dyDescent="0.25">
      <c r="B21" s="38"/>
      <c r="D21" s="40"/>
      <c r="N21" s="43"/>
    </row>
    <row r="22" spans="2:21" s="39" customFormat="1" ht="15.75" x14ac:dyDescent="0.25">
      <c r="B22" s="38"/>
      <c r="D22" s="40"/>
      <c r="G22" s="44"/>
      <c r="H22" s="44"/>
    </row>
    <row r="23" spans="2:21" s="39" customFormat="1" ht="15.75" x14ac:dyDescent="0.25">
      <c r="B23" s="38"/>
      <c r="D23" s="40"/>
      <c r="G23" s="44"/>
      <c r="H23" s="44"/>
    </row>
    <row r="24" spans="2:21" s="39" customFormat="1" ht="15.75" x14ac:dyDescent="0.25">
      <c r="B24" s="38"/>
      <c r="D24" s="40"/>
      <c r="G24" s="44"/>
      <c r="H24" s="44"/>
    </row>
    <row r="25" spans="2:21" s="39" customFormat="1" ht="15.75" x14ac:dyDescent="0.25">
      <c r="B25" s="38"/>
      <c r="D25" s="40"/>
      <c r="G25" s="44"/>
      <c r="H25" s="44"/>
    </row>
    <row r="26" spans="2:21" s="39" customFormat="1" ht="15.75" x14ac:dyDescent="0.25">
      <c r="B26" s="38"/>
      <c r="D26" s="40"/>
      <c r="G26" s="44"/>
      <c r="H26" s="44"/>
    </row>
    <row r="27" spans="2:21" s="39" customFormat="1" ht="15.75" x14ac:dyDescent="0.25">
      <c r="D27" s="40"/>
      <c r="G27" s="45"/>
      <c r="H27" s="45"/>
    </row>
    <row r="28" spans="2:21" s="39" customFormat="1" ht="15.75" x14ac:dyDescent="0.25">
      <c r="B28" s="46"/>
      <c r="D28" s="40"/>
      <c r="G28" s="47"/>
      <c r="H28" s="47"/>
    </row>
    <row r="29" spans="2:21" s="39" customFormat="1" ht="15.75" x14ac:dyDescent="0.25">
      <c r="D29" s="40"/>
      <c r="G29" s="45"/>
      <c r="H29" s="45"/>
    </row>
    <row r="30" spans="2:21" s="39" customFormat="1" ht="15.75" x14ac:dyDescent="0.25">
      <c r="B30" s="40"/>
      <c r="D30" s="40"/>
    </row>
  </sheetData>
  <sheetProtection algorithmName="SHA-512" hashValue="3rgw9kFzeuLTeBUPK92AvMBwz6rR2hDCEPnfhhVnMu4cRZXSKuJ26ypCu5+0E3P50IInPo/EJMzbDN9WlQp9qg==" saltValue="RcilvR1ZXclUiYbbIKG5vA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4:F14"/>
  </mergeCells>
  <conditionalFormatting sqref="U19">
    <cfRule type="containsText" dxfId="0" priority="1" operator="containsText" text="Vencido">
      <formula>NOT(ISERROR(SEARCH("Vencido",U19)))</formula>
    </cfRule>
  </conditionalFormatting>
  <pageMargins left="0.7" right="0.7" top="0.75" bottom="0.75" header="0.3" footer="0.3"/>
  <pageSetup scale="51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C98C82-7473-4A1D-8E0C-89CA72D1E9A3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2.xml><?xml version="1.0" encoding="utf-8"?>
<ds:datastoreItem xmlns:ds="http://schemas.openxmlformats.org/officeDocument/2006/customXml" ds:itemID="{CF94C751-A7C6-49DB-8849-FABD7DBA6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8810D-CB84-4EBE-9527-92DDFFB29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2023-04-19T19:16:31Z</dcterms:created>
  <dcterms:modified xsi:type="dcterms:W3CDTF">2023-04-19T19:32:17Z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