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A60AE925-B139-40E4-8B41-5C0A2D0436F9}" xr6:coauthVersionLast="47" xr6:coauthVersionMax="47" xr10:uidLastSave="{00000000-0000-0000-0000-000000000000}"/>
  <bookViews>
    <workbookView xWindow="-108" yWindow="-108" windowWidth="23256" windowHeight="12576" xr2:uid="{770653A2-6509-4C1C-A299-7A4970005473}"/>
  </bookViews>
  <sheets>
    <sheet name="Aplicaciones Financ Enero 2025" sheetId="2" r:id="rId1"/>
    <sheet name="Formato Presentacion En" sheetId="3" r:id="rId2"/>
  </sheets>
  <externalReferences>
    <externalReference r:id="rId3"/>
  </externalReferences>
  <definedNames>
    <definedName name="_xlnm.Print_Area" localSheetId="0">'Aplicaciones Financ Enero 2025'!$A$1:$E$58</definedName>
    <definedName name="_xlnm.Print_Titles" localSheetId="1">'Formato Presentacion En'!$2:$12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3" l="1"/>
  <c r="E48" i="3"/>
  <c r="E47" i="3"/>
  <c r="E46" i="3"/>
  <c r="E45" i="3"/>
  <c r="E44" i="3"/>
  <c r="E43" i="3" s="1"/>
  <c r="D43" i="3"/>
  <c r="C43" i="3"/>
  <c r="E42" i="3"/>
  <c r="E41" i="3"/>
  <c r="E40" i="3"/>
  <c r="D40" i="3"/>
  <c r="C40" i="3"/>
  <c r="E39" i="3"/>
  <c r="E38" i="3"/>
  <c r="D38" i="3"/>
  <c r="C38" i="3"/>
  <c r="E37" i="3"/>
  <c r="E29" i="3" s="1"/>
  <c r="E36" i="3"/>
  <c r="E35" i="3"/>
  <c r="E34" i="3"/>
  <c r="E33" i="3"/>
  <c r="E32" i="3"/>
  <c r="E31" i="3"/>
  <c r="E30" i="3"/>
  <c r="D29" i="3"/>
  <c r="C29" i="3"/>
  <c r="E28" i="3"/>
  <c r="E27" i="3"/>
  <c r="E26" i="3"/>
  <c r="E25" i="3"/>
  <c r="E24" i="3"/>
  <c r="E23" i="3"/>
  <c r="E22" i="3"/>
  <c r="E20" i="3"/>
  <c r="E19" i="3" s="1"/>
  <c r="D19" i="3"/>
  <c r="C19" i="3"/>
  <c r="E18" i="3"/>
  <c r="E17" i="3"/>
  <c r="E16" i="3"/>
  <c r="E15" i="3"/>
  <c r="E14" i="3"/>
  <c r="E13" i="3" s="1"/>
  <c r="D13" i="3"/>
  <c r="C13" i="3"/>
  <c r="C12" i="3" s="1"/>
  <c r="E56" i="2"/>
  <c r="D56" i="2" s="1"/>
  <c r="C55" i="2"/>
  <c r="B55" i="2"/>
  <c r="E54" i="2"/>
  <c r="E53" i="2"/>
  <c r="E52" i="2"/>
  <c r="E51" i="2"/>
  <c r="E50" i="2"/>
  <c r="E49" i="2"/>
  <c r="D49" i="2" s="1"/>
  <c r="D48" i="2" s="1"/>
  <c r="C48" i="2"/>
  <c r="B48" i="2"/>
  <c r="E47" i="2"/>
  <c r="E46" i="2"/>
  <c r="E45" i="2" s="1"/>
  <c r="D46" i="2"/>
  <c r="D45" i="2" s="1"/>
  <c r="C45" i="2"/>
  <c r="B45" i="2"/>
  <c r="E44" i="2"/>
  <c r="D44" i="2"/>
  <c r="E43" i="2"/>
  <c r="D43" i="2"/>
  <c r="C43" i="2"/>
  <c r="B43" i="2"/>
  <c r="E42" i="2"/>
  <c r="D42" i="2" s="1"/>
  <c r="D34" i="2" s="1"/>
  <c r="E41" i="2"/>
  <c r="D41" i="2"/>
  <c r="E40" i="2"/>
  <c r="E39" i="2"/>
  <c r="E38" i="2"/>
  <c r="E37" i="2"/>
  <c r="D37" i="2"/>
  <c r="E36" i="2"/>
  <c r="E35" i="2"/>
  <c r="E34" i="2" s="1"/>
  <c r="D35" i="2"/>
  <c r="C34" i="2"/>
  <c r="B34" i="2"/>
  <c r="E33" i="2"/>
  <c r="E32" i="2"/>
  <c r="D32" i="2"/>
  <c r="E31" i="2"/>
  <c r="E30" i="2"/>
  <c r="D30" i="2"/>
  <c r="E29" i="2"/>
  <c r="E28" i="2"/>
  <c r="D28" i="2" s="1"/>
  <c r="E27" i="2"/>
  <c r="D27" i="2"/>
  <c r="E26" i="2"/>
  <c r="D26" i="2" s="1"/>
  <c r="E25" i="2"/>
  <c r="D25" i="2" s="1"/>
  <c r="D24" i="2" s="1"/>
  <c r="C24" i="2"/>
  <c r="B24" i="2"/>
  <c r="E23" i="2"/>
  <c r="E22" i="2"/>
  <c r="E21" i="2"/>
  <c r="E20" i="2"/>
  <c r="D20" i="2"/>
  <c r="D19" i="2"/>
  <c r="E19" i="2" s="1"/>
  <c r="E18" i="2" s="1"/>
  <c r="D18" i="2"/>
  <c r="C18" i="2"/>
  <c r="C57" i="2" s="1"/>
  <c r="B18" i="2"/>
  <c r="B57" i="2" s="1"/>
  <c r="B17" i="2" s="1"/>
  <c r="C17" i="2" s="1"/>
  <c r="D15" i="2"/>
  <c r="B15" i="2"/>
  <c r="E14" i="2"/>
  <c r="E13" i="2"/>
  <c r="D13" i="2"/>
  <c r="C13" i="2"/>
  <c r="B13" i="2"/>
  <c r="E12" i="2"/>
  <c r="E11" i="2"/>
  <c r="E10" i="2"/>
  <c r="E15" i="2" s="1"/>
  <c r="D10" i="2"/>
  <c r="C10" i="2"/>
  <c r="C15" i="2" s="1"/>
  <c r="B10" i="2"/>
  <c r="E12" i="3" l="1"/>
  <c r="E55" i="2"/>
  <c r="D55" i="2" s="1"/>
  <c r="D17" i="2" s="1"/>
  <c r="E17" i="2" s="1"/>
  <c r="E24" i="2"/>
  <c r="E57" i="2" s="1"/>
  <c r="E48" i="2"/>
  <c r="D57" i="2" l="1"/>
</calcChain>
</file>

<file path=xl/sharedStrings.xml><?xml version="1.0" encoding="utf-8"?>
<sst xmlns="http://schemas.openxmlformats.org/spreadsheetml/2006/main" count="163" uniqueCount="162">
  <si>
    <t xml:space="preserve">                                                                                                  </t>
  </si>
  <si>
    <t xml:space="preserve"> FONDO PATRIMONIAL DE LAS EMPRESAS REFORMADAS</t>
  </si>
  <si>
    <t xml:space="preserve"> Ejecución de Ingresos y Gastos y Aplicaciones Financieras </t>
  </si>
  <si>
    <t xml:space="preserve">Detalle </t>
  </si>
  <si>
    <t>Presupesto Aprobado</t>
  </si>
  <si>
    <t xml:space="preserve">Enero 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</si>
  <si>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</si>
  <si>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</si>
  <si>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</si>
  <si>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</si>
  <si>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</si>
  <si>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</si>
  <si>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</si>
  <si>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</si>
  <si>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</si>
  <si>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</si>
  <si>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</si>
  <si>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</si>
  <si>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</si>
  <si>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</si>
  <si>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</si>
  <si>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</si>
  <si>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</si>
  <si>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</si>
  <si>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</si>
  <si>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</si>
  <si>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</si>
  <si>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</si>
  <si>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</si>
  <si>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</si>
  <si>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</si>
  <si>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</si>
  <si>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</si>
  <si>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</si>
  <si>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Papel, Cartón e Impresos</t>
  </si>
  <si>
    <t>2.3.4 - Productos Farmacéuticos</t>
  </si>
  <si>
    <t>2.3.5 - Productos de Caucho, Cuero y Plástico</t>
  </si>
  <si>
    <t>2.3.6 - Productos Minerales</t>
  </si>
  <si>
    <t>2.3.7 - Combutibles, Lubricantes y Productos Químicos</t>
  </si>
  <si>
    <t>2.3.9 - Productos y Útiles Varios</t>
  </si>
  <si>
    <t>2.4 - TRANSFERENCIAS CORRIENTES</t>
  </si>
  <si>
    <t>2.4.1 - Transferencias Corrientes S. Privado</t>
  </si>
  <si>
    <t>2.5 - TRANSFERENCIAS DE CAPITAL</t>
  </si>
  <si>
    <t>2.5.1 - Transferencias de Capital ASFL</t>
  </si>
  <si>
    <t>2.5.2 - Transferencias de Capital al Gobierno</t>
  </si>
  <si>
    <t>2.6.1 - Mobiliario y Equipo</t>
  </si>
  <si>
    <t>2.6.2 - Mobiliario y Equipo Educacional y Educativo</t>
  </si>
  <si>
    <t>2.6.4 - Vehículos y Equipos de Transporte</t>
  </si>
  <si>
    <t>2.6.5 - Maquinarias y Otros Equipos</t>
  </si>
  <si>
    <t>2.6.8 - Bienes Intangibles</t>
  </si>
  <si>
    <t>2.6.9 - Edif. Estructuras Obj. Valor</t>
  </si>
  <si>
    <t>2.7 - OBRAS</t>
  </si>
  <si>
    <t>2.7.1 - Obras en Edificaciones</t>
  </si>
  <si>
    <t>Total Gastos</t>
  </si>
  <si>
    <t xml:space="preserve">                         Claudio Marte</t>
  </si>
  <si>
    <t xml:space="preserve">                         Marleny Medrano</t>
  </si>
  <si>
    <t xml:space="preserve">                Encargado División Presupuesto</t>
  </si>
  <si>
    <t xml:space="preserve"> Directora Administrativa y Financiera</t>
  </si>
  <si>
    <t>Presidente</t>
  </si>
  <si>
    <t>Año 2025</t>
  </si>
  <si>
    <t>Presupuesto Mod.</t>
  </si>
  <si>
    <t>2.6 - BIENES MUEBLES, INMUEBLES E INT.</t>
  </si>
  <si>
    <t xml:space="preserve">                   Jose E.Florentino</t>
  </si>
  <si>
    <t xml:space="preserve">                           Presidente</t>
  </si>
  <si>
    <t>Fondo Patrimonial de las Empresas Reformadas</t>
  </si>
  <si>
    <t>Reporte de Ejecución Presupuestaria del 1 al 31 de Enero</t>
  </si>
  <si>
    <t>En RD$</t>
  </si>
  <si>
    <t>No. Cta.</t>
  </si>
  <si>
    <t>Concepto de Cuenta</t>
  </si>
  <si>
    <t>Presupuesto Aprob.</t>
  </si>
  <si>
    <t>Presup. Modificado</t>
  </si>
  <si>
    <t>Enero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</si>
  <si>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</si>
  <si>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</si>
  <si>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</si>
  <si>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</si>
  <si>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</si>
  <si>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</si>
  <si>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</si>
  <si>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</si>
  <si>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</si>
  <si>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Representacion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</si>
  <si>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</si>
  <si>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</si>
  <si>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</si>
  <si>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</si>
  <si>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</si>
  <si>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</si>
  <si>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</si>
  <si>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</si>
  <si>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</si>
  <si>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</si>
  <si>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</si>
  <si>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</si>
  <si>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</si>
  <si>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</si>
  <si>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</si>
  <si>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</t>
  </si>
  <si>
    <t>2.2.6</t>
  </si>
  <si>
    <t>Seguros</t>
  </si>
  <si>
    <t>2.2.7</t>
  </si>
  <si>
    <t>Reparaciones e instalaciones</t>
  </si>
  <si>
    <t>2.2.8</t>
  </si>
  <si>
    <t>Otros servicios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</si>
  <si>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</si>
  <si>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</si>
  <si>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</si>
  <si>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</si>
  <si>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</si>
  <si>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</si>
  <si>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</si>
  <si>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</si>
  <si>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</si>
  <si>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</si>
  <si>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</si>
  <si>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</si>
  <si>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</si>
  <si>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</si>
  <si>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</si>
  <si>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Minerales, Metálicos y no Metálicos</t>
  </si>
  <si>
    <t>2.3.7</t>
  </si>
  <si>
    <t>Combustibles y Lubricantes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</si>
  <si>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</si>
  <si>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</si>
  <si>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</si>
  <si>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</si>
  <si>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</si>
  <si>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</si>
  <si>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2.5</t>
  </si>
  <si>
    <t>Transferencia de Capital</t>
  </si>
  <si>
    <t>2.5.1</t>
  </si>
  <si>
    <t>Transferencias de Capital a Asociaciones Privadas SFL</t>
  </si>
  <si>
    <t>2.5.2</t>
  </si>
  <si>
    <t>Transferencia a Gobierno Central</t>
  </si>
  <si>
    <t>2.6</t>
  </si>
  <si>
    <t>Bienes muebles, inmuebles e intangibles</t>
  </si>
  <si>
    <t>2.6.1</t>
  </si>
  <si>
    <t>Mobiliario y Equipo</t>
  </si>
  <si>
    <t>2.6.2</t>
  </si>
  <si>
    <t>Mobiliario y Equipo educacional y recreativo</t>
  </si>
  <si>
    <t>2.6.4</t>
  </si>
  <si>
    <t>Vehículos y Equipos de Transp. Tracción y Elevación</t>
  </si>
  <si>
    <t>2.6.5</t>
  </si>
  <si>
    <t>Maquinaria y otros Equipos</t>
  </si>
  <si>
    <t>2.6.8</t>
  </si>
  <si>
    <t>Bienes Intangibles</t>
  </si>
  <si>
    <t>2.6.9</t>
  </si>
  <si>
    <t>Edificios Estructuras tierras</t>
  </si>
  <si>
    <t>2.7</t>
  </si>
  <si>
    <t>Obras</t>
  </si>
  <si>
    <t>2.7.1.1.01</t>
  </si>
  <si>
    <t xml:space="preserve">Obras para edificacion residencial </t>
  </si>
  <si>
    <t>Pago Cubicacion No. 8  Construccion 150 Viviendas San Juan</t>
  </si>
  <si>
    <t>2.7.1.2</t>
  </si>
  <si>
    <t xml:space="preserve">Obras para edificación no residencial </t>
  </si>
  <si>
    <t>Pago Cubicacion No. 6 Construccion Play de Baseball Cien Fuegos Santiago</t>
  </si>
  <si>
    <t>Pago Cubicacion 1/Manuel Antonio Mercedes/Panaderia Matas de Farfan</t>
  </si>
  <si>
    <t>Claudio Marte</t>
  </si>
  <si>
    <t>Marleny Medrano</t>
  </si>
  <si>
    <t xml:space="preserve">  Encargado Presupuesto</t>
  </si>
  <si>
    <t>Directora Administrativa Financiera</t>
  </si>
  <si>
    <t>José E. Florentino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</si>
</sst>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1">
    <font>
      <sz val="10"/>
      <name val="Arial"/>
      <family val="2"/>
    </font>
    <font>
      <sz val="10"/>
      <name val="Arial"/>
      <family val="2"/>
    </font>
    <font>
      <sz val="11"/>
      <color theme="1"/>
      <name val="Museo Sans 100"/>
      <family val="3"/>
    </font>
    <font>
      <b/>
      <sz val="16"/>
      <name val="Museo Sans 100"/>
      <family val="3"/>
    </font>
    <font>
      <b/>
      <sz val="16"/>
      <color theme="1"/>
      <name val="Museo Sans 100"/>
      <family val="3"/>
    </font>
    <font>
      <b/>
      <sz val="12"/>
      <color theme="1"/>
      <name val="Museo Sans 100"/>
      <family val="3"/>
    </font>
    <font>
      <b/>
      <sz val="11"/>
      <color theme="1"/>
      <name val="Museo Sans 100"/>
      <family val="3"/>
    </font>
    <font>
      <sz val="12"/>
      <color theme="1"/>
      <name val="Museo Sans 100"/>
      <family val="3"/>
    </font>
    <font>
      <b/>
      <sz val="10"/>
      <name val="Museo Sans 100"/>
      <family val="3"/>
    </font>
    <font>
      <sz val="10"/>
      <color theme="1"/>
      <name val="Museo Sans 100"/>
      <family val="3"/>
    </font>
    <font>
      <b/>
      <sz val="10"/>
      <color theme="1"/>
      <name val="Museo Sans 100"/>
      <family val="3"/>
    </font>
    <font>
      <sz val="10"/>
      <color rgb="FFFF0000"/>
      <name val="Museo Sans 100"/>
      <family val="3"/>
    </font>
    <font>
      <sz val="14"/>
      <color theme="1"/>
      <name val="Museo Sans 100"/>
      <family val="3"/>
    </font>
    <font>
      <b/>
      <sz val="14"/>
      <color theme="1"/>
      <name val="Museo Sans 100"/>
      <family val="3"/>
    </font>
    <font>
      <b/>
      <sz val="12"/>
      <name val="Museo Sans 100"/>
      <family val="3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sz val="9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5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/>
    </xf>
    <xf numFmtId="43" fontId="7" fillId="0" borderId="11" xfId="1" applyFont="1" applyBorder="1" applyAlignment="1">
      <alignment horizontal="center"/>
    </xf>
    <xf numFmtId="43" fontId="7" fillId="0" borderId="12" xfId="1" applyFont="1" applyBorder="1" applyAlignment="1">
      <alignment horizontal="center"/>
    </xf>
    <xf numFmtId="0" fontId="7" fillId="0" borderId="0" xfId="0" applyFont="1"/>
    <xf numFmtId="0" fontId="6" fillId="0" borderId="13" xfId="0" applyFont="1" applyBorder="1" applyAlignment="1">
      <alignment horizontal="left" wrapText="1"/>
    </xf>
    <xf numFmtId="43" fontId="6" fillId="0" borderId="14" xfId="1" applyFont="1" applyBorder="1" applyAlignment="1">
      <alignment wrapText="1"/>
    </xf>
    <xf numFmtId="43" fontId="6" fillId="0" borderId="15" xfId="1" applyFont="1" applyBorder="1" applyAlignment="1">
      <alignment wrapText="1"/>
    </xf>
    <xf numFmtId="43" fontId="2" fillId="0" borderId="0" xfId="0" applyNumberFormat="1" applyFont="1"/>
    <xf numFmtId="43" fontId="8" fillId="0" borderId="0" xfId="0" applyNumberFormat="1" applyFont="1"/>
    <xf numFmtId="0" fontId="9" fillId="0" borderId="13" xfId="0" applyFont="1" applyBorder="1" applyAlignment="1">
      <alignment horizontal="left"/>
    </xf>
    <xf numFmtId="43" fontId="9" fillId="0" borderId="14" xfId="1" applyFont="1" applyBorder="1" applyAlignment="1">
      <alignment horizontal="center"/>
    </xf>
    <xf numFmtId="43" fontId="9" fillId="0" borderId="15" xfId="1" applyFont="1" applyBorder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7" fillId="0" borderId="0" xfId="0" applyNumberFormat="1" applyFont="1"/>
    <xf numFmtId="0" fontId="5" fillId="0" borderId="13" xfId="0" applyFont="1" applyBorder="1" applyAlignment="1">
      <alignment horizontal="center"/>
    </xf>
    <xf numFmtId="43" fontId="5" fillId="0" borderId="14" xfId="1" applyFont="1" applyBorder="1" applyAlignment="1">
      <alignment horizontal="center"/>
    </xf>
    <xf numFmtId="43" fontId="5" fillId="0" borderId="15" xfId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3" fontId="10" fillId="0" borderId="14" xfId="1" applyFont="1" applyBorder="1"/>
    <xf numFmtId="43" fontId="10" fillId="0" borderId="15" xfId="1" applyFont="1" applyBorder="1"/>
    <xf numFmtId="0" fontId="5" fillId="0" borderId="13" xfId="0" applyFont="1" applyBorder="1" applyAlignment="1">
      <alignment horizontal="center" vertical="center" wrapText="1"/>
    </xf>
    <xf numFmtId="43" fontId="5" fillId="0" borderId="14" xfId="1" applyFont="1" applyBorder="1" applyAlignment="1">
      <alignment horizontal="left" wrapText="1"/>
    </xf>
    <xf numFmtId="43" fontId="5" fillId="0" borderId="15" xfId="1" applyFont="1" applyBorder="1" applyAlignment="1"/>
    <xf numFmtId="0" fontId="5" fillId="0" borderId="0" xfId="0" applyFont="1"/>
    <xf numFmtId="0" fontId="6" fillId="0" borderId="0" xfId="0" applyFont="1"/>
    <xf numFmtId="43" fontId="9" fillId="0" borderId="14" xfId="1" applyFont="1" applyBorder="1" applyAlignment="1">
      <alignment wrapText="1"/>
    </xf>
    <xf numFmtId="43" fontId="9" fillId="0" borderId="15" xfId="1" applyFont="1" applyBorder="1" applyAlignment="1">
      <alignment wrapText="1"/>
    </xf>
    <xf numFmtId="43" fontId="9" fillId="0" borderId="14" xfId="1" applyFont="1" applyFill="1" applyBorder="1" applyAlignment="1">
      <alignment wrapText="1"/>
    </xf>
    <xf numFmtId="0" fontId="9" fillId="0" borderId="13" xfId="0" applyFont="1" applyBorder="1" applyAlignment="1">
      <alignment horizontal="left" wrapText="1"/>
    </xf>
    <xf numFmtId="43" fontId="11" fillId="0" borderId="0" xfId="0" applyNumberFormat="1" applyFont="1"/>
    <xf numFmtId="43" fontId="9" fillId="0" borderId="14" xfId="1" applyFont="1" applyBorder="1" applyAlignment="1"/>
    <xf numFmtId="0" fontId="5" fillId="3" borderId="6" xfId="0" applyFont="1" applyFill="1" applyBorder="1" applyAlignment="1">
      <alignment horizontal="left"/>
    </xf>
    <xf numFmtId="43" fontId="5" fillId="3" borderId="7" xfId="1" applyFont="1" applyFill="1" applyBorder="1" applyAlignment="1">
      <alignment horizontal="center" wrapText="1"/>
    </xf>
    <xf numFmtId="43" fontId="5" fillId="3" borderId="8" xfId="1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9" fillId="0" borderId="0" xfId="0" applyNumberFormat="1" applyFont="1" applyAlignment="1">
      <alignment vertical="center" wrapText="1"/>
    </xf>
    <xf numFmtId="164" fontId="2" fillId="0" borderId="0" xfId="0" applyNumberFormat="1" applyFont="1"/>
    <xf numFmtId="43" fontId="10" fillId="0" borderId="16" xfId="1" applyFont="1" applyBorder="1" applyAlignment="1">
      <alignment horizontal="center"/>
    </xf>
    <xf numFmtId="41" fontId="14" fillId="0" borderId="7" xfId="1" applyNumberFormat="1" applyFont="1" applyFill="1" applyBorder="1" applyAlignment="1">
      <alignment horizontal="left"/>
    </xf>
    <xf numFmtId="43" fontId="6" fillId="0" borderId="10" xfId="1" applyFont="1" applyBorder="1" applyAlignment="1">
      <alignment wrapText="1"/>
    </xf>
    <xf numFmtId="0" fontId="9" fillId="0" borderId="17" xfId="0" applyFont="1" applyBorder="1" applyAlignment="1">
      <alignment horizontal="left" wrapText="1"/>
    </xf>
    <xf numFmtId="43" fontId="9" fillId="0" borderId="18" xfId="1" applyFont="1" applyBorder="1" applyAlignment="1">
      <alignment wrapText="1"/>
    </xf>
    <xf numFmtId="43" fontId="9" fillId="0" borderId="19" xfId="1" applyFont="1" applyBorder="1" applyAlignment="1">
      <alignment wrapText="1"/>
    </xf>
    <xf numFmtId="3" fontId="5" fillId="3" borderId="7" xfId="1" applyNumberFormat="1" applyFont="1" applyFill="1" applyBorder="1" applyAlignment="1">
      <alignment horizontal="center" wrapText="1"/>
    </xf>
    <xf numFmtId="43" fontId="18" fillId="0" borderId="0" xfId="0" applyNumberFormat="1" applyFont="1"/>
    <xf numFmtId="49" fontId="17" fillId="4" borderId="20" xfId="0" applyNumberFormat="1" applyFont="1" applyFill="1" applyBorder="1" applyAlignment="1">
      <alignment horizontal="center"/>
    </xf>
    <xf numFmtId="43" fontId="17" fillId="4" borderId="20" xfId="1" applyFont="1" applyFill="1" applyBorder="1" applyAlignment="1">
      <alignment horizontal="center"/>
    </xf>
    <xf numFmtId="49" fontId="17" fillId="0" borderId="0" xfId="0" applyNumberFormat="1" applyFont="1" applyAlignment="1">
      <alignment horizontal="left"/>
    </xf>
    <xf numFmtId="41" fontId="16" fillId="0" borderId="0" xfId="1" applyNumberFormat="1" applyFont="1" applyFill="1" applyAlignment="1">
      <alignment horizontal="left"/>
    </xf>
    <xf numFmtId="49" fontId="16" fillId="0" borderId="0" xfId="0" applyNumberFormat="1" applyFont="1" applyAlignment="1">
      <alignment horizontal="left"/>
    </xf>
    <xf numFmtId="43" fontId="16" fillId="0" borderId="0" xfId="1" applyFont="1" applyFill="1" applyAlignment="1">
      <alignment horizontal="left"/>
    </xf>
    <xf numFmtId="43" fontId="0" fillId="0" borderId="0" xfId="0" applyNumberFormat="1"/>
    <xf numFmtId="49" fontId="1" fillId="5" borderId="0" xfId="0" applyNumberFormat="1" applyFont="1" applyFill="1" applyAlignment="1">
      <alignment horizontal="left"/>
    </xf>
    <xf numFmtId="43" fontId="1" fillId="5" borderId="0" xfId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3" fontId="1" fillId="0" borderId="0" xfId="1" applyFont="1" applyFill="1" applyAlignment="1">
      <alignment horizontal="left"/>
    </xf>
    <xf numFmtId="49" fontId="19" fillId="0" borderId="0" xfId="0" applyNumberFormat="1" applyFont="1" applyAlignment="1">
      <alignment horizontal="left"/>
    </xf>
    <xf numFmtId="43" fontId="1" fillId="0" borderId="0" xfId="1" applyFont="1" applyFill="1"/>
    <xf numFmtId="43" fontId="19" fillId="0" borderId="0" xfId="1" applyFont="1"/>
    <xf numFmtId="0" fontId="20" fillId="0" borderId="0" xfId="0" applyFont="1"/>
    <xf numFmtId="0" fontId="19" fillId="0" borderId="0" xfId="0" applyFont="1"/>
    <xf numFmtId="43" fontId="19" fillId="0" borderId="0" xfId="0" applyNumberFormat="1" applyFont="1"/>
    <xf numFmtId="0" fontId="0" fillId="0" borderId="0" xfId="0" applyProtection="1">
      <protection locked="0"/>
    </xf>
    <xf numFmtId="43" fontId="0" fillId="0" borderId="0" xfId="1" applyFont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3" fontId="1" fillId="0" borderId="0" xfId="1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43" fontId="0" fillId="0" borderId="0" xfId="1" applyFont="1" applyAlignment="1">
      <alignment horizontal="center"/>
    </xf>
    <xf numFmtId="43" fontId="1" fillId="0" borderId="0" xfId="1" applyFont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3" fontId="1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0</xdr:rowOff>
    </xdr:from>
    <xdr:to>
      <xdr:col>2</xdr:col>
      <xdr:colOff>1163754</xdr:colOff>
      <xdr:row>3</xdr:row>
      <xdr:rowOff>238124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6B05129A-FCEE-436A-96D3-3B2602A38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0"/>
          <a:ext cx="2144829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2391021</xdr:colOff>
      <xdr:row>3</xdr:row>
      <xdr:rowOff>228600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1CDC554F-C996-45B3-AFA0-1C746C52A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1021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41686</xdr:rowOff>
    </xdr:from>
    <xdr:to>
      <xdr:col>1</xdr:col>
      <xdr:colOff>1868366</xdr:colOff>
      <xdr:row>4</xdr:row>
      <xdr:rowOff>37621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CECEAA53-5ECF-4D97-8907-6FB406BAE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611"/>
          <a:ext cx="2296991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2135606</xdr:colOff>
      <xdr:row>0</xdr:row>
      <xdr:rowOff>1</xdr:rowOff>
    </xdr:from>
    <xdr:to>
      <xdr:col>3</xdr:col>
      <xdr:colOff>278423</xdr:colOff>
      <xdr:row>4</xdr:row>
      <xdr:rowOff>129641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8DB083-5280-41B6-A5B0-0CA07110B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4231" y="1"/>
          <a:ext cx="2362392" cy="844015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49</xdr:row>
      <xdr:rowOff>0</xdr:rowOff>
    </xdr:from>
    <xdr:to>
      <xdr:col>1</xdr:col>
      <xdr:colOff>190501</xdr:colOff>
      <xdr:row>49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9E260167-BC6A-4599-92A3-2B28C646EF6D}"/>
            </a:ext>
          </a:extLst>
        </xdr:cNvPr>
        <xdr:cNvSpPr>
          <a:spLocks noChangeShapeType="1"/>
        </xdr:cNvSpPr>
      </xdr:nvSpPr>
      <xdr:spPr bwMode="auto">
        <a:xfrm flipH="1">
          <a:off x="609600" y="882015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690814</xdr:colOff>
      <xdr:row>58</xdr:row>
      <xdr:rowOff>10027</xdr:rowOff>
    </xdr:from>
    <xdr:to>
      <xdr:col>4</xdr:col>
      <xdr:colOff>491289</xdr:colOff>
      <xdr:row>58</xdr:row>
      <xdr:rowOff>10027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C2A9C3B-8A2E-4733-B790-74AC4E730266}"/>
            </a:ext>
          </a:extLst>
        </xdr:cNvPr>
        <xdr:cNvSpPr>
          <a:spLocks noChangeShapeType="1"/>
        </xdr:cNvSpPr>
      </xdr:nvSpPr>
      <xdr:spPr bwMode="auto">
        <a:xfrm>
          <a:off x="4138864" y="9535027"/>
          <a:ext cx="21912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190500</xdr:colOff>
      <xdr:row>57</xdr:row>
      <xdr:rowOff>140369</xdr:rowOff>
    </xdr:from>
    <xdr:to>
      <xdr:col>1</xdr:col>
      <xdr:colOff>2677025</xdr:colOff>
      <xdr:row>57</xdr:row>
      <xdr:rowOff>150395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C0AE38F4-7B57-4318-931C-45A9E3461325}"/>
            </a:ext>
          </a:extLst>
        </xdr:cNvPr>
        <xdr:cNvSpPr>
          <a:spLocks noChangeShapeType="1"/>
        </xdr:cNvSpPr>
      </xdr:nvSpPr>
      <xdr:spPr bwMode="auto">
        <a:xfrm>
          <a:off x="619125" y="9503444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1846384</xdr:colOff>
      <xdr:row>62</xdr:row>
      <xdr:rowOff>161191</xdr:rowOff>
    </xdr:from>
    <xdr:to>
      <xdr:col>3</xdr:col>
      <xdr:colOff>80595</xdr:colOff>
      <xdr:row>63</xdr:row>
      <xdr:rowOff>7326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F0D845FE-DA62-456A-8A96-09F5C6D49F13}"/>
            </a:ext>
          </a:extLst>
        </xdr:cNvPr>
        <xdr:cNvSpPr>
          <a:spLocks noChangeShapeType="1"/>
        </xdr:cNvSpPr>
      </xdr:nvSpPr>
      <xdr:spPr bwMode="auto">
        <a:xfrm flipV="1">
          <a:off x="2275009" y="10333891"/>
          <a:ext cx="245378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En (2)"/>
      <sheetName val="Memorias"/>
      <sheetName val="Proyeccion Nov"/>
      <sheetName val="Presupuesto Fonper 2024 "/>
      <sheetName val="Modificacion Presupuestaria (2)"/>
      <sheetName val="Formato Presentacion En"/>
      <sheetName val="Aplicaciones Financieras En (2)"/>
      <sheetName val="Aplicaciones Financieras Enero"/>
      <sheetName val="Notas"/>
      <sheetName val=" Detalle Ejecucion Enero 25"/>
      <sheetName val="Formato Presentacion Feb 24"/>
      <sheetName val="Aplicaciones Financieras Feb 24"/>
      <sheetName val="Detalle Ejecucion Febrero 2 (2)"/>
      <sheetName val="Detalle Ejecucion Marzo 24"/>
      <sheetName val="Formato Presentacion Marz 24 "/>
      <sheetName val="Aplicaciones Financieras Marzo "/>
      <sheetName val="Hoja4"/>
      <sheetName val="Detalle Ejecución Abril 24 "/>
      <sheetName val="Caja Chica "/>
      <sheetName val="Aplicaciones Financieras Abril"/>
      <sheetName val="Detalle Ejecución Mayo 24 "/>
      <sheetName val="Formato Presentacion Abril 24"/>
      <sheetName val="Gastos en Proyectos"/>
      <sheetName val="Formato Presentacion Mayo "/>
      <sheetName val="Detalle de Ejecucion Junio  (2)"/>
      <sheetName val="Acumulativo Agosto 2024"/>
      <sheetName val="Detalle de Ejecucion Julio  (2)"/>
      <sheetName val="Detalle de Ejecucion Agosto 24"/>
      <sheetName val="Formato Presentacion Agosto"/>
      <sheetName val="Aplicaciones Financieras Jun 24"/>
      <sheetName val="Aplicaciones Financieras Jul 24"/>
      <sheetName val="Detalle de Ejecucion Septiembre"/>
      <sheetName val="Formato Presentacion Sept. 24"/>
      <sheetName val="Detalle de Ejecucion Oct."/>
      <sheetName val="Formato Presentacion Oct  (2)"/>
      <sheetName val="Aplicaciones Financieras Dic"/>
      <sheetName val="Aplicaciones Financieras Nov 24"/>
      <sheetName val="Detalle de Ejecucion Nov"/>
      <sheetName val="Formato Presentacion Nov "/>
      <sheetName val="Aplicaciones Financieras Dic d"/>
      <sheetName val="Formato Presentacion Dic"/>
      <sheetName val="Detalle de Ejecucion Dic"/>
      <sheetName val="Aplicaciones Financieras Agost"/>
      <sheetName val="Aplicaciones Financieras Sept "/>
      <sheetName val="Acumulativo Octubre 2024 "/>
      <sheetName val="Anexo Apropiacion"/>
      <sheetName val="Aplicaciones Financieras Julio"/>
      <sheetName val="Formato Presentacion Agosto (2)"/>
      <sheetName val="Notas Sobre la Ejecucion"/>
      <sheetName val="Modificacion Apropiacion y Cuot"/>
      <sheetName val="Hoja5"/>
      <sheetName val="Formato Presentación Noviem (2)"/>
      <sheetName val="Formato Presentación Diciembre"/>
      <sheetName val="Aplicaciones Financieras Nov"/>
      <sheetName val="Presentacion Act FinTabac D (2)"/>
      <sheetName val="Presentacion Act FinTabac Dic. "/>
      <sheetName val="Aplicaciones Financieras Ene-Oc"/>
      <sheetName val="Certificacines Recurrentes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>
        <row r="14">
          <cell r="E14">
            <v>9054891.4799999986</v>
          </cell>
        </row>
        <row r="15">
          <cell r="E15">
            <v>1840762.87</v>
          </cell>
        </row>
        <row r="16">
          <cell r="E16">
            <v>946009.28</v>
          </cell>
        </row>
        <row r="17">
          <cell r="E17">
            <v>10000</v>
          </cell>
        </row>
        <row r="18">
          <cell r="E18">
            <v>1140900.78</v>
          </cell>
        </row>
        <row r="20">
          <cell r="E20">
            <v>1139186</v>
          </cell>
        </row>
        <row r="21">
          <cell r="E21">
            <v>0</v>
          </cell>
        </row>
        <row r="22">
          <cell r="E22">
            <v>12600</v>
          </cell>
        </row>
        <row r="23">
          <cell r="E23">
            <v>175</v>
          </cell>
        </row>
        <row r="24">
          <cell r="E24">
            <v>544452</v>
          </cell>
        </row>
        <row r="25">
          <cell r="E25">
            <v>788648.8</v>
          </cell>
        </row>
        <row r="26">
          <cell r="E26">
            <v>1348258.9500000002</v>
          </cell>
        </row>
        <row r="27">
          <cell r="E27">
            <v>1095966.3500000001</v>
          </cell>
        </row>
        <row r="28">
          <cell r="E28">
            <v>0</v>
          </cell>
        </row>
        <row r="30">
          <cell r="E30">
            <v>24533.52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887850</v>
          </cell>
        </row>
        <row r="37">
          <cell r="E37">
            <v>10646.5</v>
          </cell>
        </row>
        <row r="39">
          <cell r="E39">
            <v>0</v>
          </cell>
        </row>
        <row r="41">
          <cell r="E41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50">
          <cell r="E50">
            <v>2825097.5</v>
          </cell>
        </row>
      </sheetData>
      <sheetData sheetId="6"/>
      <sheetData sheetId="7"/>
      <sheetData sheetId="8"/>
      <sheetData sheetId="9">
        <row r="13">
          <cell r="F13">
            <v>9054891.4799999986</v>
          </cell>
        </row>
        <row r="31">
          <cell r="F31">
            <v>1840762.87</v>
          </cell>
        </row>
        <row r="52">
          <cell r="F52">
            <v>946009.28</v>
          </cell>
        </row>
        <row r="60">
          <cell r="F60">
            <v>10000</v>
          </cell>
        </row>
        <row r="67">
          <cell r="F67">
            <v>1140900.78</v>
          </cell>
        </row>
        <row r="71">
          <cell r="F71">
            <v>1139186</v>
          </cell>
        </row>
        <row r="92">
          <cell r="F92">
            <v>12600</v>
          </cell>
        </row>
        <row r="100">
          <cell r="F100">
            <v>175</v>
          </cell>
        </row>
        <row r="108">
          <cell r="F108">
            <v>544452</v>
          </cell>
        </row>
        <row r="118">
          <cell r="F118">
            <v>788648.8</v>
          </cell>
        </row>
        <row r="128">
          <cell r="F128">
            <v>1348258.9500000002</v>
          </cell>
        </row>
        <row r="148">
          <cell r="F148">
            <v>1095966.3500000001</v>
          </cell>
        </row>
        <row r="175">
          <cell r="F175">
            <v>0</v>
          </cell>
        </row>
        <row r="180">
          <cell r="F180">
            <v>24533.52</v>
          </cell>
        </row>
        <row r="186">
          <cell r="F186">
            <v>0</v>
          </cell>
        </row>
        <row r="191">
          <cell r="E191">
            <v>500</v>
          </cell>
          <cell r="F191">
            <v>500</v>
          </cell>
        </row>
        <row r="200">
          <cell r="F200">
            <v>0</v>
          </cell>
        </row>
        <row r="203">
          <cell r="F203">
            <v>0</v>
          </cell>
        </row>
        <row r="208">
          <cell r="F208">
            <v>0</v>
          </cell>
        </row>
        <row r="217">
          <cell r="F217">
            <v>887850</v>
          </cell>
        </row>
        <row r="229">
          <cell r="F229">
            <v>10646.5</v>
          </cell>
        </row>
        <row r="246">
          <cell r="F246">
            <v>0</v>
          </cell>
        </row>
        <row r="258">
          <cell r="F258">
            <v>16900860.670000002</v>
          </cell>
        </row>
        <row r="259">
          <cell r="F259">
            <v>0</v>
          </cell>
        </row>
        <row r="261">
          <cell r="F261">
            <v>0</v>
          </cell>
        </row>
        <row r="267">
          <cell r="F267">
            <v>0</v>
          </cell>
        </row>
        <row r="274">
          <cell r="F274">
            <v>0</v>
          </cell>
        </row>
        <row r="279">
          <cell r="F279">
            <v>0</v>
          </cell>
        </row>
        <row r="285">
          <cell r="F285">
            <v>0</v>
          </cell>
        </row>
        <row r="300">
          <cell r="F300">
            <v>0</v>
          </cell>
        </row>
        <row r="303">
          <cell r="F303">
            <v>2825097.5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D020-625E-4399-91EE-6ED687068989}">
  <dimension ref="A1:I81"/>
  <sheetViews>
    <sheetView tabSelected="1" zoomScaleNormal="100" workbookViewId="0">
      <selection activeCell="B19" sqref="B19"/>
    </sheetView>
  </sheetViews>
  <sheetFormatPr baseColWidth="10" defaultColWidth="9.109375" defaultRowHeight="14.4"/>
  <cols>
    <col min="1" max="1" width="48.109375" style="4" customWidth="1"/>
    <col min="2" max="3" width="25.5546875" style="4" customWidth="1"/>
    <col min="4" max="4" width="29.5546875" style="4" customWidth="1"/>
    <col min="5" max="5" width="22.109375" style="4" customWidth="1"/>
    <col min="6" max="6" width="24.44140625" style="4" customWidth="1"/>
    <col min="7" max="7" width="27.88671875" style="4" customWidth="1"/>
    <col min="8" max="8" width="9.109375" style="4"/>
    <col min="9" max="9" width="21.6640625" style="4" bestFit="1" customWidth="1"/>
    <col min="10" max="16384" width="9.109375" style="4"/>
  </cols>
  <sheetData>
    <row r="1" spans="1:9">
      <c r="A1" s="1" t="s">
        <v>0</v>
      </c>
      <c r="B1" s="2"/>
      <c r="C1" s="2"/>
      <c r="D1" s="2"/>
      <c r="E1" s="3"/>
    </row>
    <row r="2" spans="1:9">
      <c r="A2" s="5"/>
      <c r="E2" s="6"/>
    </row>
    <row r="3" spans="1:9">
      <c r="A3" s="5"/>
      <c r="E3" s="6"/>
    </row>
    <row r="4" spans="1:9" ht="24.75" customHeight="1">
      <c r="A4" s="5"/>
      <c r="E4" s="6"/>
    </row>
    <row r="5" spans="1:9" ht="24.75" customHeight="1">
      <c r="A5" s="89" t="s">
        <v>1</v>
      </c>
      <c r="B5" s="90"/>
      <c r="C5" s="90"/>
      <c r="D5" s="90"/>
      <c r="E5" s="91"/>
    </row>
    <row r="6" spans="1:9" ht="23.25" customHeight="1">
      <c r="A6" s="92" t="s">
        <v>59</v>
      </c>
      <c r="B6" s="93"/>
      <c r="C6" s="93"/>
      <c r="D6" s="93"/>
      <c r="E6" s="94"/>
    </row>
    <row r="7" spans="1:9" ht="28.5" customHeight="1" thickBot="1">
      <c r="A7" s="95" t="s">
        <v>2</v>
      </c>
      <c r="B7" s="96"/>
      <c r="C7" s="96"/>
      <c r="D7" s="96"/>
      <c r="E7" s="97"/>
    </row>
    <row r="8" spans="1:9" ht="18" customHeight="1" thickBot="1">
      <c r="A8" s="7" t="s">
        <v>3</v>
      </c>
      <c r="B8" s="8" t="s">
        <v>4</v>
      </c>
      <c r="C8" s="8" t="s">
        <v>60</v>
      </c>
      <c r="D8" s="8" t="s">
        <v>5</v>
      </c>
      <c r="E8" s="9" t="s">
        <v>6</v>
      </c>
    </row>
    <row r="9" spans="1:9" s="14" customFormat="1" ht="18" customHeight="1">
      <c r="A9" s="10" t="s">
        <v>7</v>
      </c>
      <c r="B9" s="11"/>
      <c r="C9" s="11"/>
      <c r="D9" s="12"/>
      <c r="E9" s="13"/>
    </row>
    <row r="10" spans="1:9" ht="15" customHeight="1">
      <c r="A10" s="15" t="s">
        <v>8</v>
      </c>
      <c r="B10" s="16">
        <f>B11+B12</f>
        <v>1715411039</v>
      </c>
      <c r="C10" s="16">
        <f>C11+C12</f>
        <v>1715411039</v>
      </c>
      <c r="D10" s="16">
        <f>D11+D12</f>
        <v>618317801.8900001</v>
      </c>
      <c r="E10" s="17">
        <f>SUM(D10:D10)</f>
        <v>618317801.8900001</v>
      </c>
      <c r="F10" s="18"/>
      <c r="G10" s="19"/>
    </row>
    <row r="11" spans="1:9" s="23" customFormat="1" ht="15" customHeight="1">
      <c r="A11" s="20" t="s">
        <v>9</v>
      </c>
      <c r="B11" s="21">
        <v>1690411039</v>
      </c>
      <c r="C11" s="21">
        <v>1690411039</v>
      </c>
      <c r="D11" s="21">
        <v>608533888.20000005</v>
      </c>
      <c r="E11" s="22">
        <f>SUM(D11:D11)</f>
        <v>608533888.20000005</v>
      </c>
      <c r="G11" s="24"/>
    </row>
    <row r="12" spans="1:9" s="23" customFormat="1" ht="15" customHeight="1">
      <c r="A12" s="20" t="s">
        <v>10</v>
      </c>
      <c r="B12" s="21">
        <v>25000000</v>
      </c>
      <c r="C12" s="21">
        <v>25000000</v>
      </c>
      <c r="D12" s="21">
        <v>9783913.6899999995</v>
      </c>
      <c r="E12" s="22">
        <f>SUM(D12:D12)</f>
        <v>9783913.6899999995</v>
      </c>
      <c r="G12" s="24"/>
    </row>
    <row r="13" spans="1:9" ht="15" customHeight="1">
      <c r="A13" s="15" t="s">
        <v>11</v>
      </c>
      <c r="B13" s="16">
        <f>B14</f>
        <v>695000000</v>
      </c>
      <c r="C13" s="16">
        <f>C14</f>
        <v>695000000</v>
      </c>
      <c r="D13" s="16">
        <f t="shared" ref="D13" si="0">D14</f>
        <v>241776.54</v>
      </c>
      <c r="E13" s="17">
        <f>E14</f>
        <v>241776.54</v>
      </c>
      <c r="F13" s="25"/>
      <c r="G13" s="19"/>
    </row>
    <row r="14" spans="1:9" s="23" customFormat="1" ht="15" customHeight="1">
      <c r="A14" s="20" t="s">
        <v>12</v>
      </c>
      <c r="B14" s="21">
        <v>695000000</v>
      </c>
      <c r="C14" s="21">
        <v>695000000</v>
      </c>
      <c r="D14" s="21">
        <v>241776.54</v>
      </c>
      <c r="E14" s="22">
        <f>SUM(D14:D14)</f>
        <v>241776.54</v>
      </c>
      <c r="F14" s="24"/>
      <c r="G14" s="24"/>
    </row>
    <row r="15" spans="1:9" s="14" customFormat="1" ht="15" customHeight="1">
      <c r="A15" s="26" t="s">
        <v>13</v>
      </c>
      <c r="B15" s="27">
        <f>B10+B13</f>
        <v>2410411039</v>
      </c>
      <c r="C15" s="27">
        <f>C10+C13</f>
        <v>2410411039</v>
      </c>
      <c r="D15" s="27">
        <f>D10+D13</f>
        <v>618559578.43000007</v>
      </c>
      <c r="E15" s="28">
        <f>E10+E13</f>
        <v>618559578.43000007</v>
      </c>
      <c r="F15" s="18"/>
      <c r="G15" s="19"/>
      <c r="I15" s="25"/>
    </row>
    <row r="16" spans="1:9" ht="15" customHeight="1" thickBot="1">
      <c r="A16" s="29"/>
      <c r="B16" s="55"/>
      <c r="C16" s="55"/>
      <c r="D16" s="30"/>
      <c r="E16" s="31"/>
      <c r="G16" s="24"/>
      <c r="I16" s="25"/>
    </row>
    <row r="17" spans="1:9" s="35" customFormat="1" ht="15.75" customHeight="1" thickBot="1">
      <c r="A17" s="32" t="s">
        <v>14</v>
      </c>
      <c r="B17" s="56">
        <f>(B57)</f>
        <v>2410411038.8000002</v>
      </c>
      <c r="C17" s="56">
        <f>(B17)</f>
        <v>2410411038.8000002</v>
      </c>
      <c r="D17" s="33">
        <f>D18+D24+D34+D43+D45+D48+D55</f>
        <v>38571339.700000003</v>
      </c>
      <c r="E17" s="34">
        <f>SUM(D17:D17)</f>
        <v>38571339.700000003</v>
      </c>
      <c r="F17" s="18"/>
      <c r="G17" s="19"/>
      <c r="I17" s="25"/>
    </row>
    <row r="18" spans="1:9" s="36" customFormat="1" ht="15.75" customHeight="1">
      <c r="A18" s="15" t="s">
        <v>15</v>
      </c>
      <c r="B18" s="57">
        <f>SUM(B19:B23)</f>
        <v>394400000</v>
      </c>
      <c r="C18" s="57">
        <f>SUM(C19:C23)</f>
        <v>360415000</v>
      </c>
      <c r="D18" s="16">
        <f t="shared" ref="D18" si="1">SUM(D19:D23)</f>
        <v>12992564.409999996</v>
      </c>
      <c r="E18" s="17">
        <f>SUM(E19:E23)</f>
        <v>12992564.409999996</v>
      </c>
      <c r="F18" s="18"/>
      <c r="G18" s="19"/>
      <c r="I18" s="25"/>
    </row>
    <row r="19" spans="1:9" s="23" customFormat="1" ht="15" customHeight="1">
      <c r="A19" s="20" t="s">
        <v>16</v>
      </c>
      <c r="B19" s="37">
        <v>260440000</v>
      </c>
      <c r="C19" s="21">
        <v>237440000</v>
      </c>
      <c r="D19" s="37">
        <f>('[1]Formato Presentacion En'!E14)</f>
        <v>9054891.4799999986</v>
      </c>
      <c r="E19" s="38">
        <f>SUM(D19:D19)</f>
        <v>9054891.4799999986</v>
      </c>
      <c r="F19" s="24"/>
      <c r="G19" s="24"/>
      <c r="I19" s="25"/>
    </row>
    <row r="20" spans="1:9" s="23" customFormat="1" ht="15" customHeight="1">
      <c r="A20" s="20" t="s">
        <v>17</v>
      </c>
      <c r="B20" s="37">
        <v>46920000</v>
      </c>
      <c r="C20" s="37">
        <v>40390000</v>
      </c>
      <c r="D20" s="39">
        <f>(E20)</f>
        <v>1840762.87</v>
      </c>
      <c r="E20" s="38">
        <f>('[1]Formato Presentacion En'!E15)</f>
        <v>1840762.87</v>
      </c>
      <c r="F20" s="24"/>
      <c r="G20" s="24"/>
      <c r="I20" s="25"/>
    </row>
    <row r="21" spans="1:9" s="23" customFormat="1" ht="18" customHeight="1">
      <c r="A21" s="20" t="s">
        <v>18</v>
      </c>
      <c r="B21" s="37">
        <v>15920000</v>
      </c>
      <c r="C21" s="21">
        <v>16840000</v>
      </c>
      <c r="D21" s="38">
        <v>946009.28</v>
      </c>
      <c r="E21" s="38">
        <f>('[1]Formato Presentacion En'!E16)</f>
        <v>946009.28</v>
      </c>
      <c r="F21" s="24"/>
      <c r="G21" s="24"/>
      <c r="I21" s="25"/>
    </row>
    <row r="22" spans="1:9" s="23" customFormat="1" ht="18" customHeight="1">
      <c r="A22" s="20" t="s">
        <v>19</v>
      </c>
      <c r="B22" s="37">
        <v>54120000</v>
      </c>
      <c r="C22" s="37">
        <v>48745000</v>
      </c>
      <c r="D22" s="38">
        <v>10000</v>
      </c>
      <c r="E22" s="38">
        <f>('[1]Formato Presentacion En'!E17)</f>
        <v>10000</v>
      </c>
      <c r="F22" s="24"/>
      <c r="G22" s="24"/>
      <c r="I22" s="25"/>
    </row>
    <row r="23" spans="1:9" s="23" customFormat="1" ht="18" customHeight="1">
      <c r="A23" s="20" t="s">
        <v>20</v>
      </c>
      <c r="B23" s="37">
        <v>17000000</v>
      </c>
      <c r="C23" s="37">
        <v>17000000</v>
      </c>
      <c r="D23" s="37">
        <v>1140900.78</v>
      </c>
      <c r="E23" s="38">
        <f>('[1]Formato Presentacion En'!E18)</f>
        <v>1140900.78</v>
      </c>
      <c r="F23" s="24"/>
      <c r="G23" s="24"/>
      <c r="I23" s="25"/>
    </row>
    <row r="24" spans="1:9" ht="15.75" customHeight="1">
      <c r="A24" s="15" t="s">
        <v>21</v>
      </c>
      <c r="B24" s="16">
        <f>SUM(B25:B33)</f>
        <v>417211103.80000001</v>
      </c>
      <c r="C24" s="16">
        <f>SUM(C25:C33)</f>
        <v>211322000</v>
      </c>
      <c r="D24" s="16">
        <f>SUM(D25:D33)</f>
        <v>4929287.0999999996</v>
      </c>
      <c r="E24" s="17">
        <f>SUM(E25:E33)</f>
        <v>4929287.0999999996</v>
      </c>
      <c r="F24" s="18"/>
      <c r="G24" s="19"/>
      <c r="I24" s="25"/>
    </row>
    <row r="25" spans="1:9" s="23" customFormat="1" ht="18" customHeight="1">
      <c r="A25" s="20" t="s">
        <v>22</v>
      </c>
      <c r="B25" s="37">
        <v>15720000</v>
      </c>
      <c r="C25" s="37">
        <v>15600000</v>
      </c>
      <c r="D25" s="37">
        <f>(E25)</f>
        <v>1139186</v>
      </c>
      <c r="E25" s="38">
        <f>('[1]Formato Presentacion En'!E20)</f>
        <v>1139186</v>
      </c>
      <c r="F25" s="24"/>
      <c r="G25" s="24"/>
      <c r="I25" s="25"/>
    </row>
    <row r="26" spans="1:9" s="23" customFormat="1" ht="15.75" customHeight="1">
      <c r="A26" s="40" t="s">
        <v>23</v>
      </c>
      <c r="B26" s="37">
        <v>80499999.799999997</v>
      </c>
      <c r="C26" s="37">
        <v>80100000</v>
      </c>
      <c r="D26" s="37">
        <f>(E26)</f>
        <v>0</v>
      </c>
      <c r="E26" s="38">
        <f>('[1]Formato Presentacion En'!E21)</f>
        <v>0</v>
      </c>
      <c r="F26" s="24"/>
      <c r="G26" s="24"/>
      <c r="I26" s="25"/>
    </row>
    <row r="27" spans="1:9" s="23" customFormat="1" ht="18" customHeight="1">
      <c r="A27" s="20" t="s">
        <v>24</v>
      </c>
      <c r="B27" s="37">
        <v>5000000</v>
      </c>
      <c r="C27" s="37">
        <v>4000000</v>
      </c>
      <c r="D27" s="37">
        <f>(E27)</f>
        <v>12600</v>
      </c>
      <c r="E27" s="38">
        <f>('[1]Formato Presentacion En'!E22)</f>
        <v>12600</v>
      </c>
      <c r="F27" s="24"/>
      <c r="G27" s="41"/>
      <c r="I27" s="25"/>
    </row>
    <row r="28" spans="1:9" s="23" customFormat="1" ht="18" customHeight="1">
      <c r="A28" s="20" t="s">
        <v>25</v>
      </c>
      <c r="B28" s="37">
        <v>250000</v>
      </c>
      <c r="C28" s="37">
        <v>290000</v>
      </c>
      <c r="D28" s="37">
        <f>(E28)</f>
        <v>175</v>
      </c>
      <c r="E28" s="38">
        <f>('[1]Formato Presentacion En'!E23)</f>
        <v>175</v>
      </c>
      <c r="F28" s="24"/>
      <c r="G28" s="24"/>
      <c r="I28" s="25"/>
    </row>
    <row r="29" spans="1:9" s="23" customFormat="1" ht="18" customHeight="1">
      <c r="A29" s="20" t="s">
        <v>26</v>
      </c>
      <c r="B29" s="37">
        <v>14800000</v>
      </c>
      <c r="C29" s="37">
        <v>15140000</v>
      </c>
      <c r="D29" s="37">
        <v>544452</v>
      </c>
      <c r="E29" s="38">
        <f>('[1]Formato Presentacion En'!E24)</f>
        <v>544452</v>
      </c>
      <c r="F29" s="24"/>
      <c r="G29" s="24"/>
      <c r="I29" s="25"/>
    </row>
    <row r="30" spans="1:9" s="23" customFormat="1" ht="18" customHeight="1">
      <c r="A30" s="20" t="s">
        <v>27</v>
      </c>
      <c r="B30" s="37">
        <v>16300000</v>
      </c>
      <c r="C30" s="37">
        <v>15300000</v>
      </c>
      <c r="D30" s="37">
        <f>(E30)</f>
        <v>788648.8</v>
      </c>
      <c r="E30" s="38">
        <f>('[1]Formato Presentacion En'!E25)</f>
        <v>788648.8</v>
      </c>
      <c r="F30" s="24"/>
      <c r="G30" s="24"/>
      <c r="I30" s="25"/>
    </row>
    <row r="31" spans="1:9" s="23" customFormat="1" ht="24.9" customHeight="1">
      <c r="A31" s="40" t="s">
        <v>28</v>
      </c>
      <c r="B31" s="37">
        <v>51600000</v>
      </c>
      <c r="C31" s="38">
        <v>31000000</v>
      </c>
      <c r="D31" s="38">
        <v>1348258.9500000002</v>
      </c>
      <c r="E31" s="38">
        <f>('[1]Formato Presentacion En'!E26)</f>
        <v>1348258.9500000002</v>
      </c>
      <c r="F31" s="24"/>
      <c r="G31" s="24"/>
      <c r="I31" s="25"/>
    </row>
    <row r="32" spans="1:9" s="23" customFormat="1" ht="18" customHeight="1">
      <c r="A32" s="40" t="s">
        <v>29</v>
      </c>
      <c r="B32" s="37">
        <v>228541104</v>
      </c>
      <c r="C32" s="37">
        <v>45392000</v>
      </c>
      <c r="D32" s="37">
        <f>(E32)</f>
        <v>1095966.3500000001</v>
      </c>
      <c r="E32" s="38">
        <f>('[1]Formato Presentacion En'!E27)</f>
        <v>1095966.3500000001</v>
      </c>
      <c r="F32" s="24"/>
      <c r="G32" s="24"/>
      <c r="I32" s="25"/>
    </row>
    <row r="33" spans="1:9" s="23" customFormat="1" ht="18" customHeight="1">
      <c r="A33" s="20" t="s">
        <v>30</v>
      </c>
      <c r="B33" s="37">
        <v>4500000</v>
      </c>
      <c r="C33" s="37">
        <v>4500000</v>
      </c>
      <c r="D33" s="37">
        <v>0</v>
      </c>
      <c r="E33" s="38">
        <f>('[1]Formato Presentacion En'!E28)</f>
        <v>0</v>
      </c>
      <c r="F33" s="24"/>
      <c r="G33" s="24"/>
      <c r="I33" s="25"/>
    </row>
    <row r="34" spans="1:9" ht="15.75" customHeight="1">
      <c r="A34" s="15" t="s">
        <v>31</v>
      </c>
      <c r="B34" s="16">
        <f>SUM(B35:B42)</f>
        <v>31967727</v>
      </c>
      <c r="C34" s="16">
        <f>SUM(C35:C42)</f>
        <v>31174039</v>
      </c>
      <c r="D34" s="16">
        <f t="shared" ref="D34" si="2">SUM(D35:D42)</f>
        <v>923530.02</v>
      </c>
      <c r="E34" s="17">
        <f>SUM(E35:E42)</f>
        <v>923530.02</v>
      </c>
      <c r="F34" s="18"/>
      <c r="G34" s="19"/>
      <c r="I34" s="25"/>
    </row>
    <row r="35" spans="1:9" s="23" customFormat="1" ht="18" customHeight="1">
      <c r="A35" s="20" t="s">
        <v>32</v>
      </c>
      <c r="B35" s="37">
        <v>2000000</v>
      </c>
      <c r="C35" s="37">
        <v>2000000</v>
      </c>
      <c r="D35" s="37">
        <f>(E35)</f>
        <v>24533.52</v>
      </c>
      <c r="E35" s="38">
        <f>('[1]Formato Presentacion En'!E30)</f>
        <v>24533.52</v>
      </c>
      <c r="F35" s="24"/>
      <c r="G35" s="24"/>
      <c r="I35" s="25"/>
    </row>
    <row r="36" spans="1:9" s="23" customFormat="1" ht="18" customHeight="1">
      <c r="A36" s="40" t="s">
        <v>33</v>
      </c>
      <c r="B36" s="37">
        <v>4500000</v>
      </c>
      <c r="C36" s="37">
        <v>4700000</v>
      </c>
      <c r="D36" s="37">
        <v>0</v>
      </c>
      <c r="E36" s="38">
        <f>SUM(D36:D36)</f>
        <v>0</v>
      </c>
      <c r="F36" s="24"/>
      <c r="G36" s="24"/>
      <c r="I36" s="25"/>
    </row>
    <row r="37" spans="1:9" s="23" customFormat="1" ht="18" customHeight="1">
      <c r="A37" s="40" t="s">
        <v>34</v>
      </c>
      <c r="B37" s="37">
        <v>900000</v>
      </c>
      <c r="C37" s="38">
        <v>720000</v>
      </c>
      <c r="D37" s="38">
        <f>('[1] Detalle Ejecucion Enero 25'!E191)</f>
        <v>500</v>
      </c>
      <c r="E37" s="38">
        <f>('[1] Detalle Ejecucion Enero 25'!F191)</f>
        <v>500</v>
      </c>
      <c r="F37" s="24"/>
      <c r="G37" s="24"/>
      <c r="I37" s="25"/>
    </row>
    <row r="38" spans="1:9" s="23" customFormat="1" ht="18" customHeight="1">
      <c r="A38" s="20" t="s">
        <v>35</v>
      </c>
      <c r="B38" s="37">
        <v>80000</v>
      </c>
      <c r="C38" s="37">
        <v>80000</v>
      </c>
      <c r="D38" s="37">
        <v>0</v>
      </c>
      <c r="E38" s="38">
        <f>('[1]Formato Presentacion En'!E33)</f>
        <v>0</v>
      </c>
      <c r="F38" s="24"/>
      <c r="G38" s="24"/>
      <c r="I38" s="25"/>
    </row>
    <row r="39" spans="1:9" s="23" customFormat="1" ht="15.75" customHeight="1">
      <c r="A39" s="40" t="s">
        <v>36</v>
      </c>
      <c r="B39" s="37">
        <v>900000</v>
      </c>
      <c r="C39" s="37">
        <v>900000</v>
      </c>
      <c r="D39" s="37">
        <v>0</v>
      </c>
      <c r="E39" s="38">
        <f>('[1]Formato Presentacion En'!E34)</f>
        <v>0</v>
      </c>
      <c r="F39" s="24"/>
      <c r="G39" s="24"/>
      <c r="I39" s="25"/>
    </row>
    <row r="40" spans="1:9" s="23" customFormat="1" ht="18" customHeight="1">
      <c r="A40" s="20" t="s">
        <v>37</v>
      </c>
      <c r="B40" s="37">
        <v>500000</v>
      </c>
      <c r="C40" s="37">
        <v>500000</v>
      </c>
      <c r="D40" s="37">
        <v>0</v>
      </c>
      <c r="E40" s="38">
        <f>('[1]Formato Presentacion En'!E35)</f>
        <v>0</v>
      </c>
      <c r="F40" s="24"/>
      <c r="G40" s="24"/>
      <c r="I40" s="25"/>
    </row>
    <row r="41" spans="1:9" s="23" customFormat="1" ht="16.5" customHeight="1">
      <c r="A41" s="40" t="s">
        <v>38</v>
      </c>
      <c r="B41" s="37">
        <v>13690000</v>
      </c>
      <c r="C41" s="37">
        <v>13540000</v>
      </c>
      <c r="D41" s="37">
        <f>(E41)</f>
        <v>887850</v>
      </c>
      <c r="E41" s="38">
        <f>('[1]Formato Presentacion En'!E36)</f>
        <v>887850</v>
      </c>
      <c r="F41" s="24"/>
      <c r="G41" s="24"/>
      <c r="I41" s="25"/>
    </row>
    <row r="42" spans="1:9" s="23" customFormat="1" ht="18" customHeight="1">
      <c r="A42" s="40" t="s">
        <v>39</v>
      </c>
      <c r="B42" s="37">
        <v>9397727</v>
      </c>
      <c r="C42" s="37">
        <v>8734039</v>
      </c>
      <c r="D42" s="37">
        <f>(E42)</f>
        <v>10646.5</v>
      </c>
      <c r="E42" s="38">
        <f>('[1]Formato Presentacion En'!E37)</f>
        <v>10646.5</v>
      </c>
      <c r="F42" s="24"/>
      <c r="G42" s="24"/>
      <c r="I42" s="25"/>
    </row>
    <row r="43" spans="1:9" ht="15.75" customHeight="1">
      <c r="A43" s="15" t="s">
        <v>40</v>
      </c>
      <c r="B43" s="16">
        <f>SUM(B44:B44)</f>
        <v>11000000</v>
      </c>
      <c r="C43" s="16">
        <f>SUM(C44:C44)</f>
        <v>14000000</v>
      </c>
      <c r="D43" s="16">
        <f t="shared" ref="D43" si="3">SUM(D44:D44)</f>
        <v>0</v>
      </c>
      <c r="E43" s="17">
        <f>SUM(E44:E44)</f>
        <v>0</v>
      </c>
      <c r="F43" s="18"/>
      <c r="G43" s="19"/>
      <c r="I43" s="25"/>
    </row>
    <row r="44" spans="1:9" s="23" customFormat="1" ht="18" customHeight="1">
      <c r="A44" s="40" t="s">
        <v>41</v>
      </c>
      <c r="B44" s="37">
        <v>11000000</v>
      </c>
      <c r="C44" s="37">
        <v>14000000</v>
      </c>
      <c r="D44" s="37">
        <f>(E44)</f>
        <v>0</v>
      </c>
      <c r="E44" s="38">
        <f>('[1]Formato Presentacion En'!E39)</f>
        <v>0</v>
      </c>
      <c r="F44" s="24"/>
      <c r="G44" s="24"/>
      <c r="I44" s="25"/>
    </row>
    <row r="45" spans="1:9" ht="15.75" customHeight="1">
      <c r="A45" s="15" t="s">
        <v>42</v>
      </c>
      <c r="B45" s="16">
        <f>SUM(B46:B47)</f>
        <v>1431082208</v>
      </c>
      <c r="C45" s="16">
        <f>SUM(C46:C47)</f>
        <v>1719100000</v>
      </c>
      <c r="D45" s="16">
        <f t="shared" ref="D45" si="4">SUM(D46:D47)</f>
        <v>16900860.670000002</v>
      </c>
      <c r="E45" s="17">
        <f>SUM(E46:E47)</f>
        <v>16900860.670000002</v>
      </c>
      <c r="F45" s="18"/>
      <c r="G45" s="19"/>
      <c r="I45" s="25"/>
    </row>
    <row r="46" spans="1:9" s="23" customFormat="1" ht="18" customHeight="1">
      <c r="A46" s="40" t="s">
        <v>43</v>
      </c>
      <c r="B46" s="37">
        <v>5000000</v>
      </c>
      <c r="C46" s="37">
        <v>1000000</v>
      </c>
      <c r="D46" s="37">
        <f>(E46)</f>
        <v>0</v>
      </c>
      <c r="E46" s="38">
        <f>('[1]Formato Presentacion En'!E41)</f>
        <v>0</v>
      </c>
      <c r="F46" s="18"/>
      <c r="G46" s="24"/>
      <c r="I46" s="25"/>
    </row>
    <row r="47" spans="1:9" s="23" customFormat="1" ht="18" customHeight="1">
      <c r="A47" s="20" t="s">
        <v>44</v>
      </c>
      <c r="B47" s="37">
        <v>1426082208</v>
      </c>
      <c r="C47" s="38">
        <v>1718100000</v>
      </c>
      <c r="D47" s="38">
        <v>16900860.670000002</v>
      </c>
      <c r="E47" s="38">
        <f>('[1] Detalle Ejecucion Enero 25'!F258)</f>
        <v>16900860.670000002</v>
      </c>
      <c r="F47" s="18"/>
      <c r="G47" s="24"/>
      <c r="I47" s="25"/>
    </row>
    <row r="48" spans="1:9" ht="15.75" customHeight="1">
      <c r="A48" s="15" t="s">
        <v>61</v>
      </c>
      <c r="B48" s="16">
        <f>SUM(B49:B54)</f>
        <v>77500000</v>
      </c>
      <c r="C48" s="16">
        <f>SUM(C49:C54)</f>
        <v>70200000</v>
      </c>
      <c r="D48" s="16">
        <f>SUM(D49:D54)</f>
        <v>0</v>
      </c>
      <c r="E48" s="17">
        <f>SUM(E49:E54)</f>
        <v>0</v>
      </c>
      <c r="F48" s="18"/>
      <c r="G48" s="19"/>
      <c r="I48" s="25"/>
    </row>
    <row r="49" spans="1:9" s="23" customFormat="1" ht="18" customHeight="1">
      <c r="A49" s="40" t="s">
        <v>45</v>
      </c>
      <c r="B49" s="37">
        <v>22500000</v>
      </c>
      <c r="C49" s="37">
        <v>16000000</v>
      </c>
      <c r="D49" s="37">
        <f>(E49)</f>
        <v>0</v>
      </c>
      <c r="E49" s="38">
        <f>('[1]Formato Presentacion En'!E44)</f>
        <v>0</v>
      </c>
      <c r="F49" s="24"/>
      <c r="G49" s="24"/>
      <c r="I49" s="25"/>
    </row>
    <row r="50" spans="1:9" s="23" customFormat="1" ht="16.5" customHeight="1">
      <c r="A50" s="40" t="s">
        <v>46</v>
      </c>
      <c r="B50" s="37">
        <v>700000</v>
      </c>
      <c r="C50" s="37">
        <v>700000</v>
      </c>
      <c r="D50" s="37">
        <v>0</v>
      </c>
      <c r="E50" s="38">
        <f>('[1]Formato Presentacion En'!E45)</f>
        <v>0</v>
      </c>
      <c r="F50" s="24"/>
      <c r="G50" s="24"/>
      <c r="I50" s="25"/>
    </row>
    <row r="51" spans="1:9" s="23" customFormat="1" ht="18" customHeight="1">
      <c r="A51" s="40" t="s">
        <v>47</v>
      </c>
      <c r="B51" s="37">
        <v>34000000</v>
      </c>
      <c r="C51" s="37">
        <v>34000000</v>
      </c>
      <c r="D51" s="37">
        <v>0</v>
      </c>
      <c r="E51" s="38">
        <f>('[1]Formato Presentacion En'!E46)</f>
        <v>0</v>
      </c>
      <c r="F51" s="24"/>
      <c r="G51" s="24"/>
      <c r="I51" s="25"/>
    </row>
    <row r="52" spans="1:9" s="23" customFormat="1" ht="17.25" customHeight="1">
      <c r="A52" s="40" t="s">
        <v>48</v>
      </c>
      <c r="B52" s="37">
        <v>11500000</v>
      </c>
      <c r="C52" s="37">
        <v>11500000</v>
      </c>
      <c r="D52" s="37">
        <v>0</v>
      </c>
      <c r="E52" s="38">
        <f>('[1]Formato Presentacion En'!E47)</f>
        <v>0</v>
      </c>
      <c r="F52" s="24"/>
      <c r="G52" s="24"/>
      <c r="I52" s="25"/>
    </row>
    <row r="53" spans="1:9" s="23" customFormat="1" ht="18" customHeight="1">
      <c r="A53" s="40" t="s">
        <v>49</v>
      </c>
      <c r="B53" s="37">
        <v>8000000</v>
      </c>
      <c r="C53" s="37">
        <v>8000000</v>
      </c>
      <c r="D53" s="37">
        <v>0</v>
      </c>
      <c r="E53" s="38">
        <f>('[1]Formato Presentacion En'!E48)</f>
        <v>0</v>
      </c>
      <c r="F53" s="24"/>
      <c r="G53" s="24"/>
      <c r="I53" s="25"/>
    </row>
    <row r="54" spans="1:9" s="23" customFormat="1" ht="18" customHeight="1">
      <c r="A54" s="40" t="s">
        <v>50</v>
      </c>
      <c r="B54" s="37">
        <v>800000</v>
      </c>
      <c r="C54" s="37"/>
      <c r="D54" s="42"/>
      <c r="E54" s="38">
        <f>('[1]Formato Presentacion En'!E49)</f>
        <v>0</v>
      </c>
      <c r="F54" s="24"/>
      <c r="G54" s="24"/>
      <c r="I54" s="25"/>
    </row>
    <row r="55" spans="1:9" ht="15.75" customHeight="1">
      <c r="A55" s="15" t="s">
        <v>51</v>
      </c>
      <c r="B55" s="16">
        <f>SUM(B56:B56)</f>
        <v>47250000</v>
      </c>
      <c r="C55" s="16">
        <f>SUM(C56:C56)</f>
        <v>4200000</v>
      </c>
      <c r="D55" s="16">
        <f>(E55)</f>
        <v>2825097.5</v>
      </c>
      <c r="E55" s="17">
        <f>SUM(E56:E56)</f>
        <v>2825097.5</v>
      </c>
      <c r="F55" s="18"/>
      <c r="G55" s="19"/>
      <c r="I55" s="25"/>
    </row>
    <row r="56" spans="1:9" s="23" customFormat="1" ht="18" customHeight="1" thickBot="1">
      <c r="A56" s="58" t="s">
        <v>52</v>
      </c>
      <c r="B56" s="59">
        <v>47250000</v>
      </c>
      <c r="C56" s="59">
        <v>4200000</v>
      </c>
      <c r="D56" s="59">
        <f>(E56)</f>
        <v>2825097.5</v>
      </c>
      <c r="E56" s="60">
        <f>('[1]Formato Presentacion En'!E50)</f>
        <v>2825097.5</v>
      </c>
      <c r="F56" s="24"/>
      <c r="G56" s="24"/>
      <c r="I56" s="25"/>
    </row>
    <row r="57" spans="1:9" s="14" customFormat="1" ht="21.75" customHeight="1" thickBot="1">
      <c r="A57" s="43" t="s">
        <v>53</v>
      </c>
      <c r="B57" s="61">
        <f>B18+B24+B34+B43+B45+B48+B55</f>
        <v>2410411038.8000002</v>
      </c>
      <c r="C57" s="61">
        <f>C18+C24+C34+C43+C45+C48+C55</f>
        <v>2410411039</v>
      </c>
      <c r="D57" s="44">
        <f>D18+D24+D34+D43+D45+D48+D55</f>
        <v>38571339.700000003</v>
      </c>
      <c r="E57" s="45">
        <f>E18+E24+E34+E43+E45+E48+E55</f>
        <v>38571339.700000003</v>
      </c>
      <c r="F57" s="25"/>
      <c r="G57" s="19"/>
      <c r="I57" s="25"/>
    </row>
    <row r="58" spans="1:9" ht="15.6">
      <c r="A58" s="46"/>
      <c r="E58" s="25"/>
    </row>
    <row r="59" spans="1:9" ht="15.6">
      <c r="A59" s="46"/>
      <c r="E59" s="25"/>
    </row>
    <row r="60" spans="1:9" ht="15.6">
      <c r="A60" s="46"/>
      <c r="E60" s="25"/>
    </row>
    <row r="61" spans="1:9">
      <c r="A61" s="46"/>
    </row>
    <row r="62" spans="1:9" ht="18">
      <c r="A62" s="47" t="s">
        <v>54</v>
      </c>
      <c r="D62" s="47" t="s">
        <v>55</v>
      </c>
    </row>
    <row r="63" spans="1:9" ht="18.600000000000001">
      <c r="A63" s="48" t="s">
        <v>56</v>
      </c>
      <c r="D63" s="48" t="s">
        <v>57</v>
      </c>
    </row>
    <row r="65" spans="1:4" ht="18.75" customHeight="1"/>
    <row r="66" spans="1:4" ht="18">
      <c r="B66" s="47" t="s">
        <v>62</v>
      </c>
    </row>
    <row r="67" spans="1:4" ht="18.600000000000001">
      <c r="A67" s="49"/>
      <c r="B67" s="50" t="s">
        <v>63</v>
      </c>
    </row>
    <row r="68" spans="1:4" ht="15.6">
      <c r="A68" s="98"/>
      <c r="B68" s="98"/>
      <c r="C68" s="98"/>
      <c r="D68" s="98"/>
    </row>
    <row r="69" spans="1:4">
      <c r="A69" s="99"/>
      <c r="B69" s="99"/>
      <c r="C69" s="99"/>
      <c r="D69" s="99"/>
    </row>
    <row r="70" spans="1:4">
      <c r="A70" s="51"/>
    </row>
    <row r="71" spans="1:4">
      <c r="A71" s="51"/>
    </row>
    <row r="72" spans="1:4">
      <c r="A72" s="51"/>
    </row>
    <row r="74" spans="1:4">
      <c r="A74" s="46"/>
    </row>
    <row r="75" spans="1:4">
      <c r="A75" s="46"/>
      <c r="B75" s="52"/>
      <c r="C75" s="52"/>
    </row>
    <row r="77" spans="1:4">
      <c r="D77" s="52"/>
    </row>
    <row r="78" spans="1:4">
      <c r="A78" s="53"/>
      <c r="D78" s="49"/>
    </row>
    <row r="79" spans="1:4">
      <c r="A79" s="53"/>
      <c r="B79" s="52"/>
      <c r="C79" s="52"/>
      <c r="D79" s="52"/>
    </row>
    <row r="80" spans="1:4">
      <c r="A80" s="53"/>
      <c r="B80" s="52"/>
      <c r="C80" s="52"/>
      <c r="D80" s="52"/>
    </row>
    <row r="81" spans="1:4">
      <c r="A81" s="54"/>
      <c r="B81" s="49"/>
      <c r="C81" s="49"/>
      <c r="D81" s="49"/>
    </row>
  </sheetData>
  <mergeCells count="5">
    <mergeCell ref="A5:E5"/>
    <mergeCell ref="A6:E6"/>
    <mergeCell ref="A7:E7"/>
    <mergeCell ref="A68:D68"/>
    <mergeCell ref="A69:D69"/>
  </mergeCells>
  <pageMargins left="0" right="0" top="0" bottom="0.23622047244094491" header="0.19685039370078741" footer="0.31496062992125984"/>
  <pageSetup scale="6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7467C-797D-422C-9B8A-ECA9DF6FA54D}">
  <dimension ref="A1:G65"/>
  <sheetViews>
    <sheetView topLeftCell="A9" workbookViewId="0">
      <selection activeCell="G13" sqref="G13"/>
    </sheetView>
  </sheetViews>
  <sheetFormatPr baseColWidth="10" defaultColWidth="11.44140625" defaultRowHeight="13.2"/>
  <cols>
    <col min="1" max="1" width="6.44140625" customWidth="1"/>
    <col min="2" max="2" width="45.33203125" customWidth="1"/>
    <col min="3" max="3" width="18" customWidth="1"/>
    <col min="4" max="4" width="17.88671875" customWidth="1"/>
    <col min="5" max="5" width="17.109375" customWidth="1"/>
    <col min="6" max="6" width="16" customWidth="1"/>
    <col min="7" max="7" width="16.6640625" customWidth="1"/>
  </cols>
  <sheetData>
    <row r="1" spans="1:7">
      <c r="A1" s="100"/>
      <c r="B1" s="100"/>
      <c r="C1" s="100"/>
      <c r="D1" s="100"/>
      <c r="E1" s="100"/>
    </row>
    <row r="2" spans="1:7">
      <c r="A2" s="100"/>
      <c r="B2" s="100"/>
      <c r="C2" s="100"/>
      <c r="D2" s="100"/>
      <c r="E2" s="100"/>
    </row>
    <row r="3" spans="1:7" ht="11.25" customHeight="1">
      <c r="A3" s="100"/>
      <c r="B3" s="100"/>
      <c r="C3" s="100"/>
      <c r="D3" s="100"/>
      <c r="E3" s="100"/>
    </row>
    <row r="4" spans="1:7" ht="19.5" customHeight="1">
      <c r="A4" s="100"/>
      <c r="B4" s="100"/>
      <c r="C4" s="100"/>
      <c r="D4" s="100"/>
      <c r="E4" s="100"/>
    </row>
    <row r="5" spans="1:7">
      <c r="A5" s="100"/>
      <c r="B5" s="100"/>
      <c r="C5" s="100"/>
      <c r="D5" s="100"/>
      <c r="E5" s="100"/>
    </row>
    <row r="6" spans="1:7">
      <c r="A6" s="100"/>
      <c r="B6" s="100"/>
      <c r="C6" s="100"/>
      <c r="D6" s="100"/>
      <c r="E6" s="100"/>
    </row>
    <row r="7" spans="1:7" ht="13.8">
      <c r="A7" s="101" t="s">
        <v>64</v>
      </c>
      <c r="B7" s="101"/>
      <c r="C7" s="101"/>
      <c r="D7" s="101"/>
      <c r="E7" s="101"/>
    </row>
    <row r="8" spans="1:7" ht="13.8">
      <c r="A8" s="102" t="s">
        <v>65</v>
      </c>
      <c r="B8" s="102"/>
      <c r="C8" s="102"/>
      <c r="D8" s="102"/>
      <c r="E8" s="102"/>
    </row>
    <row r="9" spans="1:7" ht="13.8">
      <c r="A9" s="103" t="s">
        <v>59</v>
      </c>
      <c r="B9" s="103"/>
      <c r="C9" s="103"/>
      <c r="D9" s="103"/>
      <c r="E9" s="103"/>
      <c r="F9" s="62"/>
    </row>
    <row r="10" spans="1:7" ht="13.8">
      <c r="A10" s="103" t="s">
        <v>66</v>
      </c>
      <c r="B10" s="103"/>
      <c r="C10" s="103"/>
      <c r="D10" s="103"/>
      <c r="E10" s="103"/>
      <c r="F10" s="62"/>
    </row>
    <row r="11" spans="1:7" ht="13.8">
      <c r="A11" s="63" t="s">
        <v>67</v>
      </c>
      <c r="B11" s="63" t="s">
        <v>68</v>
      </c>
      <c r="C11" s="63" t="s">
        <v>69</v>
      </c>
      <c r="D11" s="63" t="s">
        <v>70</v>
      </c>
      <c r="E11" s="64" t="s">
        <v>71</v>
      </c>
      <c r="F11" s="62"/>
    </row>
    <row r="12" spans="1:7" ht="13.8">
      <c r="A12" s="65" t="s">
        <v>72</v>
      </c>
      <c r="B12" s="65" t="s">
        <v>73</v>
      </c>
      <c r="C12" s="66">
        <f>(C13+C19+C29+C38+C43+C50+C40)</f>
        <v>2410411038.8000002</v>
      </c>
      <c r="D12" s="67"/>
      <c r="E12" s="68">
        <f>E13+E19+E29+E38+E40+E43+E50</f>
        <v>38571339.700000003</v>
      </c>
      <c r="F12" s="62"/>
      <c r="G12" s="69"/>
    </row>
    <row r="13" spans="1:7" ht="13.8">
      <c r="A13" s="70" t="s">
        <v>74</v>
      </c>
      <c r="B13" s="70" t="s">
        <v>75</v>
      </c>
      <c r="C13" s="71">
        <f>SUM(C14:C18)</f>
        <v>394400000</v>
      </c>
      <c r="D13" s="71">
        <f>SUM(D14:D18)</f>
        <v>394400000</v>
      </c>
      <c r="E13" s="71">
        <f>SUM(E14:E18)</f>
        <v>12992564.409999996</v>
      </c>
      <c r="F13" s="62"/>
      <c r="G13" s="69"/>
    </row>
    <row r="14" spans="1:7" ht="13.5" customHeight="1">
      <c r="A14" s="72" t="s">
        <v>76</v>
      </c>
      <c r="B14" s="72" t="s">
        <v>77</v>
      </c>
      <c r="C14" s="73">
        <v>260440000</v>
      </c>
      <c r="D14" s="73">
        <v>260440000</v>
      </c>
      <c r="E14" s="73">
        <f>('[1] Detalle Ejecucion Enero 25'!F13)</f>
        <v>9054891.4799999986</v>
      </c>
      <c r="F14" s="62"/>
    </row>
    <row r="15" spans="1:7" ht="14.25" customHeight="1">
      <c r="A15" s="72" t="s">
        <v>78</v>
      </c>
      <c r="B15" s="72" t="s">
        <v>79</v>
      </c>
      <c r="C15" s="73">
        <v>46920000</v>
      </c>
      <c r="D15" s="73">
        <v>46920000</v>
      </c>
      <c r="E15" s="73">
        <f>('[1] Detalle Ejecucion Enero 25'!F31)</f>
        <v>1840762.87</v>
      </c>
      <c r="F15" s="62"/>
    </row>
    <row r="16" spans="1:7" ht="13.8">
      <c r="A16" s="72" t="s">
        <v>80</v>
      </c>
      <c r="B16" s="72" t="s">
        <v>81</v>
      </c>
      <c r="C16" s="73">
        <v>15920000</v>
      </c>
      <c r="D16" s="73">
        <v>15920000</v>
      </c>
      <c r="E16" s="73">
        <f>('[1] Detalle Ejecucion Enero 25'!F52)</f>
        <v>946009.28</v>
      </c>
      <c r="F16" s="62"/>
    </row>
    <row r="17" spans="1:6" ht="13.8">
      <c r="A17" s="72" t="s">
        <v>82</v>
      </c>
      <c r="B17" s="72" t="s">
        <v>83</v>
      </c>
      <c r="C17" s="73">
        <v>54120000</v>
      </c>
      <c r="D17" s="73">
        <v>54120000</v>
      </c>
      <c r="E17" s="73">
        <f>('[1] Detalle Ejecucion Enero 25'!F60)</f>
        <v>10000</v>
      </c>
      <c r="F17" s="62"/>
    </row>
    <row r="18" spans="1:6" ht="13.8">
      <c r="A18" s="72" t="s">
        <v>84</v>
      </c>
      <c r="B18" s="72" t="s">
        <v>85</v>
      </c>
      <c r="C18" s="73">
        <v>17000000</v>
      </c>
      <c r="D18" s="73">
        <v>17000000</v>
      </c>
      <c r="E18" s="73">
        <f>('[1] Detalle Ejecucion Enero 25'!F67)</f>
        <v>1140900.78</v>
      </c>
      <c r="F18" s="62"/>
    </row>
    <row r="19" spans="1:6" ht="13.8">
      <c r="A19" s="70" t="s">
        <v>86</v>
      </c>
      <c r="B19" s="70" t="s">
        <v>87</v>
      </c>
      <c r="C19" s="71">
        <f>SUM(C20:C28)</f>
        <v>417211103.80000001</v>
      </c>
      <c r="D19" s="71">
        <f>SUM(D20:D28)</f>
        <v>417211103.80000001</v>
      </c>
      <c r="E19" s="71">
        <f>SUM(E20:E28)</f>
        <v>4929287.0999999996</v>
      </c>
      <c r="F19" s="62"/>
    </row>
    <row r="20" spans="1:6" ht="13.8">
      <c r="A20" s="72" t="s">
        <v>88</v>
      </c>
      <c r="B20" s="72" t="s">
        <v>89</v>
      </c>
      <c r="C20" s="73">
        <v>15720000</v>
      </c>
      <c r="D20" s="73">
        <v>15720000</v>
      </c>
      <c r="E20" s="73">
        <f>('[1] Detalle Ejecucion Enero 25'!F71)</f>
        <v>1139186</v>
      </c>
      <c r="F20" s="62"/>
    </row>
    <row r="21" spans="1:6" ht="13.8">
      <c r="A21" s="72" t="s">
        <v>90</v>
      </c>
      <c r="B21" s="72" t="s">
        <v>91</v>
      </c>
      <c r="C21" s="73">
        <v>80499999.799999997</v>
      </c>
      <c r="D21" s="73">
        <v>80499999.799999997</v>
      </c>
      <c r="E21" s="73">
        <v>0</v>
      </c>
      <c r="F21" s="62"/>
    </row>
    <row r="22" spans="1:6" ht="13.8">
      <c r="A22" s="72" t="s">
        <v>92</v>
      </c>
      <c r="B22" s="72" t="s">
        <v>93</v>
      </c>
      <c r="C22" s="73">
        <v>5000000</v>
      </c>
      <c r="D22" s="73">
        <v>5000000</v>
      </c>
      <c r="E22" s="73">
        <f>('[1] Detalle Ejecucion Enero 25'!F92)</f>
        <v>12600</v>
      </c>
      <c r="F22" s="62"/>
    </row>
    <row r="23" spans="1:6" ht="13.8">
      <c r="A23" s="72" t="s">
        <v>94</v>
      </c>
      <c r="B23" s="72" t="s">
        <v>95</v>
      </c>
      <c r="C23" s="73">
        <v>250000</v>
      </c>
      <c r="D23" s="73">
        <v>250000</v>
      </c>
      <c r="E23" s="73">
        <f>('[1] Detalle Ejecucion Enero 25'!F100)</f>
        <v>175</v>
      </c>
      <c r="F23" s="62"/>
    </row>
    <row r="24" spans="1:6" ht="13.8">
      <c r="A24" s="72" t="s">
        <v>96</v>
      </c>
      <c r="B24" s="72" t="s">
        <v>97</v>
      </c>
      <c r="C24" s="73">
        <v>14800000</v>
      </c>
      <c r="D24" s="73">
        <v>14800000</v>
      </c>
      <c r="E24" s="73">
        <f>('[1] Detalle Ejecucion Enero 25'!F108)</f>
        <v>544452</v>
      </c>
      <c r="F24" s="62"/>
    </row>
    <row r="25" spans="1:6" ht="13.8">
      <c r="A25" s="72" t="s">
        <v>98</v>
      </c>
      <c r="B25" s="72" t="s">
        <v>99</v>
      </c>
      <c r="C25" s="73">
        <v>16300000</v>
      </c>
      <c r="D25" s="73">
        <v>16300000</v>
      </c>
      <c r="E25" s="73">
        <f>('[1] Detalle Ejecucion Enero 25'!F118)</f>
        <v>788648.8</v>
      </c>
      <c r="F25" s="62"/>
    </row>
    <row r="26" spans="1:6" ht="13.8">
      <c r="A26" s="72" t="s">
        <v>100</v>
      </c>
      <c r="B26" s="72" t="s">
        <v>101</v>
      </c>
      <c r="C26" s="73">
        <v>51600000</v>
      </c>
      <c r="D26" s="73">
        <v>51600000</v>
      </c>
      <c r="E26" s="73">
        <f>('[1] Detalle Ejecucion Enero 25'!F128)</f>
        <v>1348258.9500000002</v>
      </c>
      <c r="F26" s="62"/>
    </row>
    <row r="27" spans="1:6" ht="13.8">
      <c r="A27" s="72" t="s">
        <v>102</v>
      </c>
      <c r="B27" s="72" t="s">
        <v>103</v>
      </c>
      <c r="C27" s="73">
        <v>228541104</v>
      </c>
      <c r="D27" s="73">
        <v>228541104</v>
      </c>
      <c r="E27" s="73">
        <f>('[1] Detalle Ejecucion Enero 25'!F148)</f>
        <v>1095966.3500000001</v>
      </c>
      <c r="F27" s="62"/>
    </row>
    <row r="28" spans="1:6" ht="13.8">
      <c r="A28" s="72" t="s">
        <v>104</v>
      </c>
      <c r="B28" s="72" t="s">
        <v>105</v>
      </c>
      <c r="C28" s="73">
        <v>4500000</v>
      </c>
      <c r="D28" s="73">
        <v>4500000</v>
      </c>
      <c r="E28" s="73">
        <f>('[1] Detalle Ejecucion Enero 25'!F175)</f>
        <v>0</v>
      </c>
      <c r="F28" s="62"/>
    </row>
    <row r="29" spans="1:6" ht="13.8">
      <c r="A29" s="70" t="s">
        <v>106</v>
      </c>
      <c r="B29" s="70" t="s">
        <v>107</v>
      </c>
      <c r="C29" s="71">
        <f>SUM(C30:C37)</f>
        <v>31967727</v>
      </c>
      <c r="D29" s="71">
        <f>SUM(D30:D37)</f>
        <v>31967727</v>
      </c>
      <c r="E29" s="71">
        <f>SUM(E30:E37)</f>
        <v>923530.02</v>
      </c>
      <c r="F29" s="62"/>
    </row>
    <row r="30" spans="1:6" ht="13.8">
      <c r="A30" s="72" t="s">
        <v>108</v>
      </c>
      <c r="B30" s="72" t="s">
        <v>109</v>
      </c>
      <c r="C30" s="73">
        <v>2000000</v>
      </c>
      <c r="D30" s="73">
        <v>2000000</v>
      </c>
      <c r="E30" s="73">
        <f>('[1] Detalle Ejecucion Enero 25'!F180)</f>
        <v>24533.52</v>
      </c>
      <c r="F30" s="62"/>
    </row>
    <row r="31" spans="1:6" ht="13.8">
      <c r="A31" s="72" t="s">
        <v>110</v>
      </c>
      <c r="B31" s="72" t="s">
        <v>111</v>
      </c>
      <c r="C31" s="73">
        <v>4500000</v>
      </c>
      <c r="D31" s="73">
        <v>4500000</v>
      </c>
      <c r="E31" s="73">
        <f>('[1] Detalle Ejecucion Enero 25'!F186)</f>
        <v>0</v>
      </c>
      <c r="F31" s="62"/>
    </row>
    <row r="32" spans="1:6" ht="13.8">
      <c r="A32" s="72" t="s">
        <v>112</v>
      </c>
      <c r="B32" s="72" t="s">
        <v>113</v>
      </c>
      <c r="C32" s="73">
        <v>900000</v>
      </c>
      <c r="D32" s="73">
        <v>900000</v>
      </c>
      <c r="E32" s="73">
        <f>('[1] Detalle Ejecucion Enero 25'!F191)</f>
        <v>500</v>
      </c>
      <c r="F32" s="62"/>
    </row>
    <row r="33" spans="1:6" ht="13.8">
      <c r="A33" s="72" t="s">
        <v>114</v>
      </c>
      <c r="B33" s="72" t="s">
        <v>115</v>
      </c>
      <c r="C33" s="73">
        <v>80000</v>
      </c>
      <c r="D33" s="73">
        <v>80000</v>
      </c>
      <c r="E33" s="73">
        <f>('[1] Detalle Ejecucion Enero 25'!F200)</f>
        <v>0</v>
      </c>
      <c r="F33" s="62"/>
    </row>
    <row r="34" spans="1:6" ht="13.8">
      <c r="A34" s="72" t="s">
        <v>116</v>
      </c>
      <c r="B34" s="72" t="s">
        <v>117</v>
      </c>
      <c r="C34" s="73">
        <v>900000</v>
      </c>
      <c r="D34" s="73">
        <v>900000</v>
      </c>
      <c r="E34" s="73">
        <f>('[1] Detalle Ejecucion Enero 25'!F203)</f>
        <v>0</v>
      </c>
      <c r="F34" s="62"/>
    </row>
    <row r="35" spans="1:6" ht="13.8">
      <c r="A35" s="72" t="s">
        <v>118</v>
      </c>
      <c r="B35" s="72" t="s">
        <v>119</v>
      </c>
      <c r="C35" s="73">
        <v>500000</v>
      </c>
      <c r="D35" s="73">
        <v>500000</v>
      </c>
      <c r="E35" s="73">
        <f>('[1] Detalle Ejecucion Enero 25'!F208)</f>
        <v>0</v>
      </c>
      <c r="F35" s="62"/>
    </row>
    <row r="36" spans="1:6" ht="13.8">
      <c r="A36" s="72" t="s">
        <v>120</v>
      </c>
      <c r="B36" s="72" t="s">
        <v>121</v>
      </c>
      <c r="C36" s="73">
        <v>13690000</v>
      </c>
      <c r="D36" s="73">
        <v>13690000</v>
      </c>
      <c r="E36" s="73">
        <f>('[1] Detalle Ejecucion Enero 25'!F217)</f>
        <v>887850</v>
      </c>
      <c r="F36" s="62"/>
    </row>
    <row r="37" spans="1:6" ht="13.8">
      <c r="A37" s="72" t="s">
        <v>122</v>
      </c>
      <c r="B37" s="72" t="s">
        <v>123</v>
      </c>
      <c r="C37" s="73">
        <v>9397727</v>
      </c>
      <c r="D37" s="73">
        <v>9397727</v>
      </c>
      <c r="E37" s="73">
        <f>('[1] Detalle Ejecucion Enero 25'!F229)</f>
        <v>10646.5</v>
      </c>
      <c r="F37" s="62"/>
    </row>
    <row r="38" spans="1:6">
      <c r="A38" s="70" t="s">
        <v>124</v>
      </c>
      <c r="B38" s="70" t="s">
        <v>125</v>
      </c>
      <c r="C38" s="71">
        <f>SUM(C39)</f>
        <v>11000000</v>
      </c>
      <c r="D38" s="71">
        <f>SUM(D39)</f>
        <v>11000000</v>
      </c>
      <c r="E38" s="71">
        <f>SUM(E39)</f>
        <v>0</v>
      </c>
    </row>
    <row r="39" spans="1:6" ht="13.8">
      <c r="A39" s="72" t="s">
        <v>126</v>
      </c>
      <c r="B39" s="72" t="s">
        <v>127</v>
      </c>
      <c r="C39" s="73">
        <v>11000000</v>
      </c>
      <c r="D39" s="73">
        <v>11000000</v>
      </c>
      <c r="E39" s="73">
        <f>('[1] Detalle Ejecucion Enero 25'!F246)</f>
        <v>0</v>
      </c>
      <c r="F39" s="62"/>
    </row>
    <row r="40" spans="1:6" ht="13.8">
      <c r="A40" s="70" t="s">
        <v>128</v>
      </c>
      <c r="B40" s="70" t="s">
        <v>129</v>
      </c>
      <c r="C40" s="71">
        <f>SUM(C41:C42)</f>
        <v>1431082208</v>
      </c>
      <c r="D40" s="71">
        <f>SUM(D41:D42)</f>
        <v>1431082208</v>
      </c>
      <c r="E40" s="71">
        <f>('[1] Detalle Ejecucion Enero 25'!F258)</f>
        <v>16900860.670000002</v>
      </c>
      <c r="F40" s="62"/>
    </row>
    <row r="41" spans="1:6" ht="13.8">
      <c r="A41" s="72" t="s">
        <v>130</v>
      </c>
      <c r="B41" s="74" t="s">
        <v>131</v>
      </c>
      <c r="C41" s="73">
        <v>5000000</v>
      </c>
      <c r="D41" s="73">
        <v>5000000</v>
      </c>
      <c r="E41" s="73">
        <f>('[1] Detalle Ejecucion Enero 25'!F259)</f>
        <v>0</v>
      </c>
      <c r="F41" s="62"/>
    </row>
    <row r="42" spans="1:6" ht="13.8">
      <c r="A42" s="72" t="s">
        <v>132</v>
      </c>
      <c r="B42" s="72" t="s">
        <v>133</v>
      </c>
      <c r="C42" s="73">
        <v>1426082208</v>
      </c>
      <c r="D42" s="73">
        <v>1426082208</v>
      </c>
      <c r="E42" s="73">
        <f>('[1] Detalle Ejecucion Enero 25'!F261)</f>
        <v>0</v>
      </c>
      <c r="F42" s="62"/>
    </row>
    <row r="43" spans="1:6" ht="13.8">
      <c r="A43" s="70" t="s">
        <v>134</v>
      </c>
      <c r="B43" s="70" t="s">
        <v>135</v>
      </c>
      <c r="C43" s="71">
        <f>SUM(C44:C49)</f>
        <v>77500000</v>
      </c>
      <c r="D43" s="71">
        <f>SUM(D44:D49)</f>
        <v>77500000</v>
      </c>
      <c r="E43" s="71">
        <f>SUM(E44:E49)</f>
        <v>0</v>
      </c>
      <c r="F43" s="62"/>
    </row>
    <row r="44" spans="1:6" ht="13.8">
      <c r="A44" s="72" t="s">
        <v>136</v>
      </c>
      <c r="B44" s="72" t="s">
        <v>137</v>
      </c>
      <c r="C44" s="73">
        <v>22500000</v>
      </c>
      <c r="D44" s="73">
        <v>22500000</v>
      </c>
      <c r="E44" s="73">
        <f>('[1] Detalle Ejecucion Enero 25'!F267)</f>
        <v>0</v>
      </c>
      <c r="F44" s="62"/>
    </row>
    <row r="45" spans="1:6" ht="13.8">
      <c r="A45" s="72" t="s">
        <v>138</v>
      </c>
      <c r="B45" s="72" t="s">
        <v>139</v>
      </c>
      <c r="C45" s="73">
        <v>700000</v>
      </c>
      <c r="D45" s="73">
        <v>700000</v>
      </c>
      <c r="E45" s="73">
        <f>('[1] Detalle Ejecucion Enero 25'!F274)</f>
        <v>0</v>
      </c>
      <c r="F45" s="62"/>
    </row>
    <row r="46" spans="1:6" ht="13.8">
      <c r="A46" s="72" t="s">
        <v>140</v>
      </c>
      <c r="B46" s="72" t="s">
        <v>141</v>
      </c>
      <c r="C46" s="73">
        <v>34000000</v>
      </c>
      <c r="D46" s="73">
        <v>34000000</v>
      </c>
      <c r="E46" s="73">
        <f>('[1] Detalle Ejecucion Enero 25'!F279)</f>
        <v>0</v>
      </c>
      <c r="F46" s="62"/>
    </row>
    <row r="47" spans="1:6" ht="13.8">
      <c r="A47" s="72" t="s">
        <v>142</v>
      </c>
      <c r="B47" s="72" t="s">
        <v>143</v>
      </c>
      <c r="C47" s="73">
        <v>11500000</v>
      </c>
      <c r="D47" s="73">
        <v>11500000</v>
      </c>
      <c r="E47" s="73">
        <f>('[1] Detalle Ejecucion Enero 25'!F285)</f>
        <v>0</v>
      </c>
      <c r="F47" s="62"/>
    </row>
    <row r="48" spans="1:6" ht="13.8">
      <c r="A48" s="72" t="s">
        <v>144</v>
      </c>
      <c r="B48" s="72" t="s">
        <v>145</v>
      </c>
      <c r="C48" s="73">
        <v>8000000</v>
      </c>
      <c r="D48" s="73">
        <v>8000000</v>
      </c>
      <c r="E48" s="73">
        <f>('[1] Detalle Ejecucion Enero 25'!F300)</f>
        <v>0</v>
      </c>
      <c r="F48" s="62"/>
    </row>
    <row r="49" spans="1:6" ht="13.8">
      <c r="A49" s="72" t="s">
        <v>146</v>
      </c>
      <c r="B49" s="72" t="s">
        <v>147</v>
      </c>
      <c r="C49" s="73">
        <v>800000</v>
      </c>
      <c r="D49" s="73">
        <v>800000</v>
      </c>
      <c r="E49" s="75"/>
      <c r="F49" s="62"/>
    </row>
    <row r="50" spans="1:6" ht="13.8">
      <c r="A50" s="70" t="s">
        <v>148</v>
      </c>
      <c r="B50" s="70" t="s">
        <v>149</v>
      </c>
      <c r="C50" s="71">
        <v>47250000</v>
      </c>
      <c r="D50" s="71">
        <v>47250</v>
      </c>
      <c r="E50" s="71">
        <f>('[1] Detalle Ejecucion Enero 25'!F303)</f>
        <v>2825097.5</v>
      </c>
      <c r="F50" s="62"/>
    </row>
    <row r="51" spans="1:6" ht="13.8" hidden="1">
      <c r="A51" s="74" t="s">
        <v>150</v>
      </c>
      <c r="B51" s="74" t="s">
        <v>151</v>
      </c>
      <c r="C51" s="74"/>
      <c r="D51" s="74"/>
      <c r="E51" s="76"/>
      <c r="F51" s="62"/>
    </row>
    <row r="52" spans="1:6" ht="13.8" hidden="1">
      <c r="A52" s="74"/>
      <c r="B52" s="77" t="s">
        <v>152</v>
      </c>
      <c r="C52" s="77"/>
      <c r="D52" s="77"/>
      <c r="E52" s="76">
        <v>621028.79</v>
      </c>
      <c r="F52" s="62"/>
    </row>
    <row r="53" spans="1:6" ht="13.8" hidden="1">
      <c r="A53" s="72" t="s">
        <v>153</v>
      </c>
      <c r="B53" s="72" t="s">
        <v>154</v>
      </c>
      <c r="C53" s="73">
        <v>5000000</v>
      </c>
      <c r="D53" s="73">
        <v>5000000</v>
      </c>
      <c r="E53" s="76"/>
      <c r="F53" s="62"/>
    </row>
    <row r="54" spans="1:6" ht="13.8" hidden="1">
      <c r="A54" s="78"/>
      <c r="B54" s="77" t="s">
        <v>155</v>
      </c>
      <c r="C54" s="77"/>
      <c r="D54" s="77"/>
      <c r="E54" s="76">
        <v>1796753.96</v>
      </c>
      <c r="F54" s="62"/>
    </row>
    <row r="55" spans="1:6" ht="13.8" hidden="1">
      <c r="A55" s="78"/>
      <c r="B55" s="77" t="s">
        <v>156</v>
      </c>
      <c r="C55" s="77"/>
      <c r="D55" s="77"/>
      <c r="E55" s="76">
        <v>1735520.21</v>
      </c>
      <c r="F55" s="62"/>
    </row>
    <row r="56" spans="1:6" ht="13.8">
      <c r="A56" s="78"/>
      <c r="C56" s="79"/>
      <c r="D56" s="78"/>
      <c r="E56" s="76"/>
      <c r="F56" s="62"/>
    </row>
    <row r="57" spans="1:6" ht="13.8">
      <c r="A57" s="78"/>
      <c r="C57" s="79"/>
      <c r="D57" s="78"/>
      <c r="E57" s="76"/>
      <c r="F57" s="62"/>
    </row>
    <row r="58" spans="1:6">
      <c r="A58" s="78"/>
      <c r="B58" s="80"/>
      <c r="C58" s="80"/>
      <c r="D58" s="81"/>
      <c r="E58" s="81"/>
      <c r="F58" s="81"/>
    </row>
    <row r="59" spans="1:6">
      <c r="A59" s="78"/>
      <c r="B59" s="82" t="s">
        <v>157</v>
      </c>
      <c r="C59" s="83"/>
      <c r="D59" s="82" t="s">
        <v>158</v>
      </c>
      <c r="E59" s="104"/>
      <c r="F59" s="104"/>
    </row>
    <row r="60" spans="1:6">
      <c r="B60" s="85" t="s">
        <v>159</v>
      </c>
      <c r="C60" s="86"/>
      <c r="D60" s="84" t="s">
        <v>160</v>
      </c>
      <c r="E60" s="87"/>
    </row>
    <row r="61" spans="1:6">
      <c r="B61" s="80"/>
      <c r="C61" s="80"/>
      <c r="D61" s="88"/>
      <c r="E61" s="88"/>
      <c r="F61" s="88"/>
    </row>
    <row r="62" spans="1:6">
      <c r="B62" s="80"/>
      <c r="C62" s="80"/>
      <c r="D62" s="88"/>
      <c r="E62" s="88"/>
      <c r="F62" s="88"/>
    </row>
    <row r="63" spans="1:6">
      <c r="D63" s="88"/>
      <c r="E63" s="88"/>
      <c r="F63" s="88"/>
    </row>
    <row r="64" spans="1:6">
      <c r="B64" s="100" t="s">
        <v>161</v>
      </c>
      <c r="C64" s="100"/>
      <c r="D64" s="100"/>
      <c r="E64" s="100"/>
    </row>
    <row r="65" spans="2:5">
      <c r="B65" s="100" t="s">
        <v>58</v>
      </c>
      <c r="C65" s="100"/>
      <c r="D65" s="100"/>
      <c r="E65" s="100"/>
    </row>
  </sheetData>
  <mergeCells count="8">
    <mergeCell ref="B64:E64"/>
    <mergeCell ref="B65:E65"/>
    <mergeCell ref="A1:E6"/>
    <mergeCell ref="A7:E7"/>
    <mergeCell ref="A8:E8"/>
    <mergeCell ref="A9:E9"/>
    <mergeCell ref="A10:E10"/>
    <mergeCell ref="E59:F59"/>
  </mergeCells>
  <printOptions horizontalCentered="1"/>
  <pageMargins left="0.23622047244094491" right="0.23622047244094491" top="0.19685039370078741" bottom="0.35433070866141736" header="0.11811023622047245" footer="0.31496062992125984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Aplicaciones Financ Enero 2025</vt:lpstr>
      <vt:lpstr>Formato Presentacion En</vt:lpstr>
      <vt:lpstr>'Aplicaciones Financ Enero 2025'!Área_de_impresión</vt:lpstr>
      <vt:lpstr>'Formato Presentacion En'!Títulos_a_imprimir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Desirée Marín</cp:lastModifiedBy>
  <dcterms:created xsi:type="dcterms:W3CDTF">2025-02-18T19:58:10Z</dcterms:created>
  <dcterms:modified xsi:type="dcterms:W3CDTF">2025-02-19T14:03:08Z</dcterms:modified>
</cp:coreProperties>
</file>