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onpercloud-my.sharepoint.com/personal/dmarin_fonper_gov_do/Documents/Escritorio/"/>
    </mc:Choice>
  </mc:AlternateContent>
  <xr:revisionPtr revIDLastSave="0" documentId="8_{02273392-2190-45C6-9D97-6BC9343F568E}" xr6:coauthVersionLast="47" xr6:coauthVersionMax="47" xr10:uidLastSave="{00000000-0000-0000-0000-000000000000}"/>
  <bookViews>
    <workbookView xWindow="-108" yWindow="-108" windowWidth="23256" windowHeight="12576" xr2:uid="{86F68890-8178-442C-91B3-6E6F6B8054D1}"/>
  </bookViews>
  <sheets>
    <sheet name="Formato Presentacion Oct  (2)" sheetId="1" r:id="rId1"/>
  </sheets>
  <externalReferences>
    <externalReference r:id="rId2"/>
  </externalReferences>
  <definedNames>
    <definedName name="_xlnm.Print_Area" localSheetId="0">'Formato Presentacion Oct  (2)'!$A$1:$E$63</definedName>
    <definedName name="_xlnm.Print_Titles" localSheetId="0">'Formato Presentacion Oct  (2)'!$2:$13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2" i="1" l="1"/>
  <c r="E51" i="1"/>
  <c r="E50" i="1"/>
  <c r="E49" i="1"/>
  <c r="E48" i="1"/>
  <c r="E47" i="1"/>
  <c r="E46" i="1"/>
  <c r="E44" i="1" s="1"/>
  <c r="E45" i="1"/>
  <c r="D44" i="1"/>
  <c r="C44" i="1"/>
  <c r="E43" i="1"/>
  <c r="E42" i="1"/>
  <c r="E41" i="1"/>
  <c r="D41" i="1"/>
  <c r="C41" i="1"/>
  <c r="E40" i="1"/>
  <c r="E39" i="1" s="1"/>
  <c r="D39" i="1"/>
  <c r="C39" i="1"/>
  <c r="E38" i="1"/>
  <c r="E37" i="1"/>
  <c r="E36" i="1"/>
  <c r="E35" i="1"/>
  <c r="E34" i="1"/>
  <c r="E33" i="1"/>
  <c r="E32" i="1"/>
  <c r="E31" i="1"/>
  <c r="E30" i="1" s="1"/>
  <c r="D30" i="1"/>
  <c r="C30" i="1"/>
  <c r="C13" i="1" s="1"/>
  <c r="E29" i="1"/>
  <c r="E28" i="1"/>
  <c r="E27" i="1"/>
  <c r="E26" i="1"/>
  <c r="E25" i="1"/>
  <c r="E24" i="1"/>
  <c r="E23" i="1"/>
  <c r="E22" i="1"/>
  <c r="E20" i="1" s="1"/>
  <c r="E21" i="1"/>
  <c r="D20" i="1"/>
  <c r="C20" i="1"/>
  <c r="E19" i="1"/>
  <c r="E18" i="1"/>
  <c r="E17" i="1"/>
  <c r="E16" i="1"/>
  <c r="E14" i="1" s="1"/>
  <c r="E15" i="1"/>
  <c r="D14" i="1"/>
  <c r="D13" i="1" s="1"/>
  <c r="C14" i="1"/>
  <c r="E13" i="1" l="1"/>
</calcChain>
</file>

<file path=xl/sharedStrings.xml><?xml version="1.0" encoding="utf-8"?>
<sst xmlns="http://schemas.openxmlformats.org/spreadsheetml/2006/main" count="95" uniqueCount="95">
  <si>
    <t>Fondo Patrimonial de las Empresas Reformadas</t>
  </si>
  <si>
    <t>Reporte de Ejecución Presupuestaria del 1 al 31 de Octubre</t>
  </si>
  <si>
    <t>Año 2024</t>
  </si>
  <si>
    <t>En RD$</t>
  </si>
  <si>
    <t>No. Cta.</t>
  </si>
  <si>
    <t>Concepto de Cuenta</t>
  </si>
  <si>
    <t>Presupuesto Aprob.</t>
  </si>
  <si>
    <t>Presup. Modificado</t>
  </si>
  <si>
    <t>Octubre</t>
  </si>
  <si>
    <t>2</t>
  </si>
  <si>
    <t>Gastos</t>
  </si>
  <si>
    <t>2.1</t>
  </si>
  <si>
    <t>Remuneraciones y Contribuciones</t>
  </si>
  <si>
    <t>2.1.1</t>
  </si>
  <si>
    <t>Remuneraciones</t>
  </si>
  <si>
    <t>2.1.2</t>
  </si>
  <si>
    <t>Sobresueldos</t>
  </si>
  <si>
    <t>2.1.3</t>
  </si>
  <si>
    <t xml:space="preserve">Dietas y Gastos de Representación </t>
  </si>
  <si>
    <t>2.1.4</t>
  </si>
  <si>
    <t>Gratificaciones y Bonificaciones</t>
  </si>
  <si>
    <t>2.1.5</t>
  </si>
  <si>
    <t>Contribuciones a la Seguridad Social</t>
  </si>
  <si>
    <t>2.2</t>
  </si>
  <si>
    <t>Contratación de Servicios</t>
  </si>
  <si>
    <t>2.2.1</t>
  </si>
  <si>
    <t>Servicios Básicos</t>
  </si>
  <si>
    <t>2.2.2</t>
  </si>
  <si>
    <t>Publicidad, Impresión y Encuadernación</t>
  </si>
  <si>
    <t>2.2.3</t>
  </si>
  <si>
    <t xml:space="preserve">Viáticos </t>
  </si>
  <si>
    <t>2.2.4</t>
  </si>
  <si>
    <t>Transporte y Almacenaje</t>
  </si>
  <si>
    <t>2.2.5</t>
  </si>
  <si>
    <t>Alquileres</t>
  </si>
  <si>
    <t>2.2.6</t>
  </si>
  <si>
    <t>Seguros</t>
  </si>
  <si>
    <t>2.2.7</t>
  </si>
  <si>
    <t>Reparaciones e instalaciones</t>
  </si>
  <si>
    <t>2.2.8</t>
  </si>
  <si>
    <t>Otros servicios</t>
  </si>
  <si>
    <t>2.2.9</t>
  </si>
  <si>
    <t xml:space="preserve">Otras contrataciones de servicios </t>
  </si>
  <si>
    <t>2.3</t>
  </si>
  <si>
    <t>Materiales y Suministros</t>
  </si>
  <si>
    <t>2.3.1</t>
  </si>
  <si>
    <t>Alimentos y bebidas para personas</t>
  </si>
  <si>
    <t>2.3.2</t>
  </si>
  <si>
    <t>Textiles y Vestuarios</t>
  </si>
  <si>
    <t>2.3.3</t>
  </si>
  <si>
    <t>Productos de Papel, Cartón e Impresos</t>
  </si>
  <si>
    <t>2.3.4</t>
  </si>
  <si>
    <t>Productos Farmacéuticos</t>
  </si>
  <si>
    <t>2.3.5</t>
  </si>
  <si>
    <t>Productos de Cuero, Caucho y Plástico</t>
  </si>
  <si>
    <t>2.3.6</t>
  </si>
  <si>
    <t>Productos Minerales, Metálicos y no Metálicos</t>
  </si>
  <si>
    <t>2.3.7</t>
  </si>
  <si>
    <t>Combustibles y Lubricantes</t>
  </si>
  <si>
    <t>2.3.9</t>
  </si>
  <si>
    <t>Productos y Útiles Varios</t>
  </si>
  <si>
    <t>2.4</t>
  </si>
  <si>
    <t>Transferencias corrientes</t>
  </si>
  <si>
    <t>2.4.1</t>
  </si>
  <si>
    <t>Transferencias corrientes al Sector Privado</t>
  </si>
  <si>
    <t>2.5</t>
  </si>
  <si>
    <t>Transferencia de Capital</t>
  </si>
  <si>
    <t>2.5.1</t>
  </si>
  <si>
    <t>Transferencias de Capital a Asociaciones Privadas SFL</t>
  </si>
  <si>
    <t>2.5.2</t>
  </si>
  <si>
    <t>Transferencia a Gobierno Central</t>
  </si>
  <si>
    <t>2.6</t>
  </si>
  <si>
    <t>Bienes muebles, inmuebles e intangibles</t>
  </si>
  <si>
    <t>2.6.1</t>
  </si>
  <si>
    <t>Mobiliario y Equipo</t>
  </si>
  <si>
    <t>2.6.2</t>
  </si>
  <si>
    <t>Mobiliario y Equipo educacional y recreativo</t>
  </si>
  <si>
    <t>2.6.4</t>
  </si>
  <si>
    <t>Vehículos y Equipos de Transp. Tracción y Elevación</t>
  </si>
  <si>
    <t>2.6.5</t>
  </si>
  <si>
    <t>Maquinaria y otros Equipos</t>
  </si>
  <si>
    <t>2.6.6</t>
  </si>
  <si>
    <t>Equipos de defensa y seguridad</t>
  </si>
  <si>
    <t>2.6.8</t>
  </si>
  <si>
    <t>Bienes Intangibles</t>
  </si>
  <si>
    <t>2.6.9</t>
  </si>
  <si>
    <t>Edificios Estructuras tierras</t>
  </si>
  <si>
    <t>2.7</t>
  </si>
  <si>
    <t>Obras</t>
  </si>
  <si>
    <t>Claudio Marte</t>
  </si>
  <si>
    <t>Marleny Medrano</t>
  </si>
  <si>
    <t xml:space="preserve">  Encargado Presupuesto</t>
  </si>
  <si>
    <t>Directora Administrativa Financiera</t>
  </si>
  <si>
    <t>José E. Florentino</t>
  </si>
  <si>
    <t>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</si>
</sst>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>
    <font>
      <sz val="10"/>
      <name val="Arial"/>
      <family val="2"/>
    </font>
    <font>
      <sz val="10"/>
      <name val="Arial"/>
      <family val="2"/>
    </font>
    <font>
      <sz val="10"/>
      <name val="Museo Sans 100"/>
      <family val="3"/>
    </font>
    <font>
      <b/>
      <sz val="11"/>
      <name val="Museo Sans 100"/>
      <family val="3"/>
    </font>
    <font>
      <b/>
      <sz val="10"/>
      <name val="Museo Sans 100"/>
      <family val="3"/>
    </font>
    <font>
      <sz val="11"/>
      <color rgb="FFFF0000"/>
      <name val="Museo Sans 100"/>
      <family val="3"/>
    </font>
    <font>
      <b/>
      <sz val="9"/>
      <name val="Museo Sans 100"/>
      <family val="3"/>
    </font>
    <font>
      <sz val="9"/>
      <name val="Museo Sans 100"/>
      <family val="3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43" fontId="5" fillId="0" borderId="0" xfId="0" applyNumberFormat="1" applyFont="1"/>
    <xf numFmtId="49" fontId="6" fillId="2" borderId="1" xfId="0" applyNumberFormat="1" applyFont="1" applyFill="1" applyBorder="1" applyAlignment="1">
      <alignment horizontal="center"/>
    </xf>
    <xf numFmtId="49" fontId="6" fillId="2" borderId="2" xfId="0" applyNumberFormat="1" applyFont="1" applyFill="1" applyBorder="1" applyAlignment="1">
      <alignment horizontal="center"/>
    </xf>
    <xf numFmtId="43" fontId="6" fillId="2" borderId="3" xfId="1" applyFont="1" applyFill="1" applyBorder="1" applyAlignment="1">
      <alignment horizontal="center"/>
    </xf>
    <xf numFmtId="49" fontId="4" fillId="0" borderId="0" xfId="0" applyNumberFormat="1" applyFont="1" applyAlignment="1">
      <alignment horizontal="left"/>
    </xf>
    <xf numFmtId="43" fontId="4" fillId="0" borderId="0" xfId="1" applyFont="1" applyFill="1" applyAlignment="1">
      <alignment horizontal="right"/>
    </xf>
    <xf numFmtId="43" fontId="2" fillId="0" borderId="0" xfId="0" applyNumberFormat="1" applyFont="1"/>
    <xf numFmtId="49" fontId="2" fillId="3" borderId="0" xfId="0" applyNumberFormat="1" applyFont="1" applyFill="1" applyAlignment="1">
      <alignment horizontal="left"/>
    </xf>
    <xf numFmtId="49" fontId="4" fillId="3" borderId="0" xfId="0" applyNumberFormat="1" applyFont="1" applyFill="1" applyAlignment="1">
      <alignment horizontal="left"/>
    </xf>
    <xf numFmtId="43" fontId="2" fillId="3" borderId="0" xfId="1" applyFont="1" applyFill="1" applyAlignment="1">
      <alignment horizontal="right"/>
    </xf>
    <xf numFmtId="49" fontId="2" fillId="0" borderId="0" xfId="0" applyNumberFormat="1" applyFont="1" applyAlignment="1">
      <alignment horizontal="left"/>
    </xf>
    <xf numFmtId="43" fontId="2" fillId="0" borderId="0" xfId="1" applyFont="1" applyFill="1" applyAlignment="1">
      <alignment horizontal="right"/>
    </xf>
    <xf numFmtId="49" fontId="7" fillId="0" borderId="0" xfId="0" applyNumberFormat="1" applyFont="1" applyAlignment="1">
      <alignment horizontal="left"/>
    </xf>
    <xf numFmtId="0" fontId="7" fillId="0" borderId="0" xfId="0" applyFont="1"/>
    <xf numFmtId="43" fontId="7" fillId="0" borderId="0" xfId="1" applyFont="1"/>
    <xf numFmtId="43" fontId="7" fillId="0" borderId="0" xfId="0" applyNumberFormat="1" applyFont="1"/>
    <xf numFmtId="0" fontId="2" fillId="0" borderId="0" xfId="0" applyFont="1" applyProtection="1">
      <protection locked="0"/>
    </xf>
    <xf numFmtId="43" fontId="2" fillId="0" borderId="0" xfId="1" applyFont="1"/>
    <xf numFmtId="0" fontId="2" fillId="4" borderId="0" xfId="0" applyFont="1" applyFill="1" applyAlignment="1" applyProtection="1">
      <alignment horizontal="center"/>
      <protection locked="0"/>
    </xf>
    <xf numFmtId="0" fontId="2" fillId="4" borderId="0" xfId="0" applyFont="1" applyFill="1" applyProtection="1">
      <protection locked="0"/>
    </xf>
    <xf numFmtId="43" fontId="2" fillId="0" borderId="0" xfId="1" applyFont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applyFont="1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2" fillId="0" borderId="0" xfId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41686</xdr:rowOff>
    </xdr:from>
    <xdr:to>
      <xdr:col>1</xdr:col>
      <xdr:colOff>1820741</xdr:colOff>
      <xdr:row>4</xdr:row>
      <xdr:rowOff>132871</xdr:rowOff>
    </xdr:to>
    <xdr:pic>
      <xdr:nvPicPr>
        <xdr:cNvPr id="2" name="Imagen 1" descr="Fonper">
          <a:extLst>
            <a:ext uri="{FF2B5EF4-FFF2-40B4-BE49-F238E27FC236}">
              <a16:creationId xmlns:a16="http://schemas.microsoft.com/office/drawing/2014/main" id="{E8113A62-68A8-4B35-B9D2-6F5D55146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086"/>
          <a:ext cx="2325566" cy="5483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2107031</xdr:colOff>
      <xdr:row>0</xdr:row>
      <xdr:rowOff>76201</xdr:rowOff>
    </xdr:from>
    <xdr:to>
      <xdr:col>3</xdr:col>
      <xdr:colOff>38100</xdr:colOff>
      <xdr:row>5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6E37916-F64C-4E5C-93AC-90C3AFCC8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11856" y="76201"/>
          <a:ext cx="2360194" cy="828674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51</xdr:row>
      <xdr:rowOff>0</xdr:rowOff>
    </xdr:from>
    <xdr:to>
      <xdr:col>1</xdr:col>
      <xdr:colOff>190501</xdr:colOff>
      <xdr:row>51</xdr:row>
      <xdr:rowOff>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799D222-D95C-4557-B1DC-D6920B5ABE2A}"/>
            </a:ext>
          </a:extLst>
        </xdr:cNvPr>
        <xdr:cNvSpPr>
          <a:spLocks noChangeShapeType="1"/>
        </xdr:cNvSpPr>
      </xdr:nvSpPr>
      <xdr:spPr bwMode="auto">
        <a:xfrm flipH="1">
          <a:off x="685800" y="9429750"/>
          <a:ext cx="9526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690814</xdr:colOff>
      <xdr:row>56</xdr:row>
      <xdr:rowOff>10027</xdr:rowOff>
    </xdr:from>
    <xdr:to>
      <xdr:col>4</xdr:col>
      <xdr:colOff>491289</xdr:colOff>
      <xdr:row>56</xdr:row>
      <xdr:rowOff>10027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506B249A-CEF0-4534-A227-6DA5E594B220}"/>
            </a:ext>
          </a:extLst>
        </xdr:cNvPr>
        <xdr:cNvSpPr>
          <a:spLocks noChangeShapeType="1"/>
        </xdr:cNvSpPr>
      </xdr:nvSpPr>
      <xdr:spPr bwMode="auto">
        <a:xfrm>
          <a:off x="4367464" y="10363702"/>
          <a:ext cx="23055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>
    <xdr:from>
      <xdr:col>1</xdr:col>
      <xdr:colOff>190500</xdr:colOff>
      <xdr:row>55</xdr:row>
      <xdr:rowOff>140369</xdr:rowOff>
    </xdr:from>
    <xdr:to>
      <xdr:col>1</xdr:col>
      <xdr:colOff>2677025</xdr:colOff>
      <xdr:row>55</xdr:row>
      <xdr:rowOff>150395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74BB91AD-9BA0-4520-897C-9F143B0DFB3D}"/>
            </a:ext>
          </a:extLst>
        </xdr:cNvPr>
        <xdr:cNvSpPr>
          <a:spLocks noChangeShapeType="1"/>
        </xdr:cNvSpPr>
      </xdr:nvSpPr>
      <xdr:spPr bwMode="auto">
        <a:xfrm>
          <a:off x="695325" y="10332119"/>
          <a:ext cx="2486525" cy="10026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1846384</xdr:colOff>
      <xdr:row>60</xdr:row>
      <xdr:rowOff>161191</xdr:rowOff>
    </xdr:from>
    <xdr:to>
      <xdr:col>3</xdr:col>
      <xdr:colOff>80595</xdr:colOff>
      <xdr:row>61</xdr:row>
      <xdr:rowOff>7326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E63F03BE-CCD5-446B-BFE1-86A4EC17D124}"/>
            </a:ext>
          </a:extLst>
        </xdr:cNvPr>
        <xdr:cNvSpPr>
          <a:spLocks noChangeShapeType="1"/>
        </xdr:cNvSpPr>
      </xdr:nvSpPr>
      <xdr:spPr bwMode="auto">
        <a:xfrm flipV="1">
          <a:off x="2351209" y="11162566"/>
          <a:ext cx="2663336" cy="806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s-DO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onpercloud.sharepoint.com/sites/DF/Shared%20Documents/Documentos%20Enc.%20Presupuesto/Ejecucion%20Presupuestaria%202024/Plantilla%20de%20Ejecucion%20Presupuesto%20Fonper%202024%20.xlsx" TargetMode="External"/><Relationship Id="rId1" Type="http://schemas.openxmlformats.org/officeDocument/2006/relationships/externalLinkPath" Target="https://fonpercloud.sharepoint.com/sites/DF/Shared%20Documents/Documentos%20Enc.%20Presupuesto/Ejecucion%20Presupuestaria%202024/Plantilla%20de%20Ejecucion%20Presupuesto%20Fonper%202024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morias"/>
      <sheetName val="Proyeccion Nov"/>
      <sheetName val="Presupuesto Fonper 2024 "/>
      <sheetName val="Modificacion Presupuestaria (2)"/>
      <sheetName val="Presentacion Apl Finc. Enero"/>
      <sheetName val="Formato Presentacion En"/>
      <sheetName val="Aplicaciones Financieras Enero"/>
      <sheetName val=" Detalle Ejecucion Enero 24"/>
      <sheetName val="Formato Presentacion Feb 24"/>
      <sheetName val="Aplicaciones Financieras Feb 24"/>
      <sheetName val="Detalle Ejecucion Febrero 2 (2)"/>
      <sheetName val="Detalle Ejecucion Marzo 24"/>
      <sheetName val="Formato Presentacion Marz 24 "/>
      <sheetName val="Aplicaciones Financieras Marzo "/>
      <sheetName val="Hoja4"/>
      <sheetName val="Detalle Ejecución Abril 24 "/>
      <sheetName val="Caja Chica "/>
      <sheetName val="Aplicaciones Financieras Abril"/>
      <sheetName val="Detalle Ejecución Mayo 24 "/>
      <sheetName val="Formato Presentacion Abril 24"/>
      <sheetName val="Gastos en Proyectos"/>
      <sheetName val="Formato Presentacion Mayo "/>
      <sheetName val="Detalle de Ejecucion Junio  (2)"/>
      <sheetName val="Acumulativo Agosto 2024"/>
      <sheetName val="Acumulativo Julio 2024"/>
      <sheetName val="Detalle de Ejecucion Julio  (2)"/>
      <sheetName val="Detalle de Ejecucion Agosto 24"/>
      <sheetName val="Formato Presentacion Agosto"/>
      <sheetName val="Monto Productos"/>
      <sheetName val="Aplicaciones Financieras Jun 24"/>
      <sheetName val="Aplicaciones Financieras Jul 24"/>
      <sheetName val="Detalle de Ejecucion Septiembre"/>
      <sheetName val="Formato Presentacion Sept. 24"/>
      <sheetName val="Detalle de Ejecucion Oct."/>
      <sheetName val="Formato Presentacion Oct  (2)"/>
      <sheetName val="Aplicaciones Financieras Oct 24"/>
      <sheetName val="Formato Presentacion Nov"/>
      <sheetName val="Aplicaciones Financieras Agost"/>
      <sheetName val="Aplicaciones Financieras Sept "/>
      <sheetName val="Acumulativo Agosto 2024 (2)"/>
      <sheetName val="Anexo Apropiacion"/>
      <sheetName val="Aplicaciones Financieras Julio"/>
      <sheetName val="Formato Presentacion Agosto (2)"/>
      <sheetName val="Formato Presentacion Sept"/>
      <sheetName val="Notas Sobre la Ejecucion"/>
      <sheetName val="Modificacion Apropiacion y Cuot"/>
      <sheetName val="Presentacion Apl Finc  Sep"/>
      <sheetName val="Presentacion Apl Finc Oct."/>
      <sheetName val="Presentacion Apl Finc Nov. "/>
      <sheetName val="Formato de Presentacion Oct (2)"/>
      <sheetName val="Hoja5"/>
      <sheetName val="Detalle de Ejecución Noviembre"/>
      <sheetName val="Detalle de Ejecución Diciembre"/>
      <sheetName val="Formato Presentación Noviem (2)"/>
      <sheetName val="Formato Presentación Diciembre"/>
      <sheetName val="Aplicaciones Financieras Nov"/>
      <sheetName val="Presentacion Act FinTabac D (2)"/>
      <sheetName val="Presentacion Act FinTabac Dic. "/>
      <sheetName val="Aplicaciones Financieras Ene-Oc"/>
      <sheetName val="ENE-DIC 2021 (2)"/>
      <sheetName val="Certificacines Recurrentes"/>
      <sheetName val="Hoja7"/>
      <sheetName val="Hoja3"/>
      <sheetName val="Hoja12"/>
      <sheetName val="Hoja13"/>
      <sheetName val="Hoja2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5">
          <cell r="E15">
            <v>8436520</v>
          </cell>
        </row>
        <row r="33">
          <cell r="E33">
            <v>2025457.1600000001</v>
          </cell>
        </row>
        <row r="58">
          <cell r="E58">
            <v>980521.27</v>
          </cell>
        </row>
        <row r="67">
          <cell r="E67">
            <v>475126.9</v>
          </cell>
        </row>
        <row r="75">
          <cell r="E75">
            <v>1148337.78</v>
          </cell>
        </row>
        <row r="80">
          <cell r="E80">
            <v>919862.81</v>
          </cell>
        </row>
        <row r="95">
          <cell r="E95">
            <v>81774</v>
          </cell>
        </row>
        <row r="100">
          <cell r="E100">
            <v>427358.42000000004</v>
          </cell>
        </row>
        <row r="108">
          <cell r="E108">
            <v>300</v>
          </cell>
        </row>
        <row r="117">
          <cell r="E117">
            <v>174050</v>
          </cell>
        </row>
        <row r="122">
          <cell r="E122">
            <v>1428455.1199999999</v>
          </cell>
        </row>
        <row r="131">
          <cell r="E131">
            <v>131634</v>
          </cell>
        </row>
        <row r="149">
          <cell r="E149">
            <v>4172615.38</v>
          </cell>
        </row>
        <row r="185">
          <cell r="E185">
            <v>0</v>
          </cell>
        </row>
        <row r="191">
          <cell r="E191">
            <v>60875.28</v>
          </cell>
        </row>
        <row r="230">
          <cell r="E230">
            <v>17794.400000000001</v>
          </cell>
        </row>
        <row r="235">
          <cell r="E235">
            <v>0</v>
          </cell>
        </row>
        <row r="240">
          <cell r="E240">
            <v>0</v>
          </cell>
        </row>
        <row r="242">
          <cell r="E242">
            <v>0</v>
          </cell>
        </row>
        <row r="247">
          <cell r="E247">
            <v>0</v>
          </cell>
        </row>
        <row r="255">
          <cell r="E255">
            <v>629563.4</v>
          </cell>
        </row>
        <row r="267">
          <cell r="E267">
            <v>49322.93</v>
          </cell>
        </row>
        <row r="296">
          <cell r="E296">
            <v>81500</v>
          </cell>
        </row>
        <row r="312">
          <cell r="E312">
            <v>374036.4</v>
          </cell>
        </row>
        <row r="317">
          <cell r="E317">
            <v>16900860.670000002</v>
          </cell>
        </row>
        <row r="319">
          <cell r="E319">
            <v>118000000</v>
          </cell>
        </row>
        <row r="322">
          <cell r="E322">
            <v>182427282.44</v>
          </cell>
        </row>
        <row r="328">
          <cell r="E328">
            <v>1178464.8</v>
          </cell>
        </row>
        <row r="339">
          <cell r="E339">
            <v>0</v>
          </cell>
        </row>
        <row r="346">
          <cell r="E346">
            <v>0</v>
          </cell>
        </row>
        <row r="348">
          <cell r="E348">
            <v>0</v>
          </cell>
        </row>
        <row r="355">
          <cell r="E355">
            <v>23600</v>
          </cell>
        </row>
        <row r="358">
          <cell r="E358">
            <v>0</v>
          </cell>
        </row>
        <row r="362">
          <cell r="E362">
            <v>0</v>
          </cell>
        </row>
        <row r="364">
          <cell r="F364">
            <v>1536442.99</v>
          </cell>
        </row>
      </sheetData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C0988-A012-47A2-947A-4737B0724A63}">
  <sheetPr>
    <tabColor rgb="FF92D050"/>
  </sheetPr>
  <dimension ref="A1:G63"/>
  <sheetViews>
    <sheetView tabSelected="1" view="pageLayout" zoomScaleNormal="100" workbookViewId="0">
      <selection activeCell="E44" sqref="E44"/>
    </sheetView>
  </sheetViews>
  <sheetFormatPr baseColWidth="10" defaultColWidth="11.44140625" defaultRowHeight="13.8"/>
  <cols>
    <col min="1" max="1" width="7.109375" style="2" customWidth="1"/>
    <col min="2" max="2" width="45.33203125" style="2" customWidth="1"/>
    <col min="3" max="3" width="18" style="2" customWidth="1"/>
    <col min="4" max="4" width="17.88671875" style="2" customWidth="1"/>
    <col min="5" max="5" width="17.109375" style="2" customWidth="1"/>
    <col min="6" max="6" width="16" style="2" customWidth="1"/>
    <col min="7" max="7" width="16.6640625" style="2" customWidth="1"/>
    <col min="8" max="16384" width="11.44140625" style="2"/>
  </cols>
  <sheetData>
    <row r="1" spans="1:7" ht="12" customHeight="1">
      <c r="A1" s="26"/>
      <c r="B1" s="26"/>
      <c r="C1" s="26"/>
      <c r="D1" s="26"/>
      <c r="E1" s="26"/>
    </row>
    <row r="2" spans="1:7" ht="12" customHeight="1">
      <c r="A2" s="26"/>
      <c r="B2" s="26"/>
      <c r="C2" s="26"/>
      <c r="D2" s="26"/>
      <c r="E2" s="26"/>
    </row>
    <row r="3" spans="1:7" ht="12" customHeight="1">
      <c r="A3" s="26"/>
      <c r="B3" s="26"/>
      <c r="C3" s="26"/>
      <c r="D3" s="26"/>
      <c r="E3" s="26"/>
    </row>
    <row r="4" spans="1:7" ht="12" customHeight="1">
      <c r="A4" s="26"/>
      <c r="B4" s="26"/>
      <c r="C4" s="26"/>
      <c r="D4" s="26"/>
      <c r="E4" s="26"/>
    </row>
    <row r="5" spans="1:7" ht="12" customHeight="1">
      <c r="A5" s="26"/>
      <c r="B5" s="26"/>
      <c r="C5" s="26"/>
      <c r="D5" s="26"/>
      <c r="E5" s="26"/>
    </row>
    <row r="6" spans="1:7" ht="12" customHeight="1">
      <c r="A6" s="26"/>
      <c r="B6" s="26"/>
      <c r="C6" s="26"/>
      <c r="D6" s="26"/>
      <c r="E6" s="26"/>
    </row>
    <row r="7" spans="1:7" ht="12" customHeight="1">
      <c r="A7" s="1"/>
      <c r="B7" s="1"/>
      <c r="C7" s="1"/>
      <c r="D7" s="1"/>
      <c r="E7" s="1"/>
    </row>
    <row r="8" spans="1:7" ht="16.5" customHeight="1">
      <c r="A8" s="27" t="s">
        <v>0</v>
      </c>
      <c r="B8" s="27"/>
      <c r="C8" s="27"/>
      <c r="D8" s="27"/>
      <c r="E8" s="27"/>
    </row>
    <row r="9" spans="1:7" ht="14.4">
      <c r="A9" s="27" t="s">
        <v>1</v>
      </c>
      <c r="B9" s="27"/>
      <c r="C9" s="27"/>
      <c r="D9" s="27"/>
      <c r="E9" s="27"/>
    </row>
    <row r="10" spans="1:7" ht="14.4">
      <c r="A10" s="28" t="s">
        <v>2</v>
      </c>
      <c r="B10" s="28"/>
      <c r="C10" s="28"/>
      <c r="D10" s="28"/>
      <c r="E10" s="28"/>
      <c r="F10" s="3"/>
    </row>
    <row r="11" spans="1:7" ht="15" thickBot="1">
      <c r="A11" s="28" t="s">
        <v>3</v>
      </c>
      <c r="B11" s="28"/>
      <c r="C11" s="28"/>
      <c r="D11" s="28"/>
      <c r="E11" s="28"/>
      <c r="F11" s="3"/>
    </row>
    <row r="12" spans="1:7" ht="15" thickBot="1">
      <c r="A12" s="4" t="s">
        <v>4</v>
      </c>
      <c r="B12" s="5" t="s">
        <v>5</v>
      </c>
      <c r="C12" s="5" t="s">
        <v>6</v>
      </c>
      <c r="D12" s="5" t="s">
        <v>7</v>
      </c>
      <c r="E12" s="6" t="s">
        <v>8</v>
      </c>
      <c r="F12" s="3"/>
    </row>
    <row r="13" spans="1:7" ht="14.4">
      <c r="A13" s="7" t="s">
        <v>9</v>
      </c>
      <c r="B13" s="7" t="s">
        <v>10</v>
      </c>
      <c r="C13" s="8">
        <f>(C14+C20+C30+C39+C44+C52+C41)</f>
        <v>3912848360</v>
      </c>
      <c r="D13" s="8">
        <f>(D14+D20+D30+D39+D44+D52+D41)</f>
        <v>3912848360</v>
      </c>
      <c r="E13" s="8">
        <f>SUM(E14+E20+E30+E39+E41+E44+E52)</f>
        <v>341681756.15000004</v>
      </c>
      <c r="F13" s="3"/>
      <c r="G13" s="9"/>
    </row>
    <row r="14" spans="1:7" ht="14.4">
      <c r="A14" s="10" t="s">
        <v>11</v>
      </c>
      <c r="B14" s="11" t="s">
        <v>12</v>
      </c>
      <c r="C14" s="12">
        <f>SUM(C15:C19)</f>
        <v>350042500</v>
      </c>
      <c r="D14" s="12">
        <f t="shared" ref="D14" si="0">SUM(D15:D19)</f>
        <v>350042500</v>
      </c>
      <c r="E14" s="12">
        <f>SUM(E15:E19)</f>
        <v>13065963.109999999</v>
      </c>
      <c r="F14" s="3"/>
      <c r="G14" s="9"/>
    </row>
    <row r="15" spans="1:7" ht="13.5" customHeight="1">
      <c r="A15" s="13" t="s">
        <v>13</v>
      </c>
      <c r="B15" s="13" t="s">
        <v>14</v>
      </c>
      <c r="C15" s="14">
        <v>208495000</v>
      </c>
      <c r="D15" s="14">
        <v>208495000</v>
      </c>
      <c r="E15" s="14">
        <f>('[1]Detalle de Ejecucion Oct.'!E15)</f>
        <v>8436520</v>
      </c>
      <c r="F15" s="3"/>
    </row>
    <row r="16" spans="1:7" ht="14.25" customHeight="1">
      <c r="A16" s="13" t="s">
        <v>15</v>
      </c>
      <c r="B16" s="13" t="s">
        <v>16</v>
      </c>
      <c r="C16" s="14">
        <v>51895000</v>
      </c>
      <c r="D16" s="14">
        <v>51895000</v>
      </c>
      <c r="E16" s="14">
        <f>('[1]Detalle de Ejecucion Oct.'!E33)</f>
        <v>2025457.1600000001</v>
      </c>
      <c r="F16" s="3"/>
    </row>
    <row r="17" spans="1:6" ht="14.4">
      <c r="A17" s="13" t="s">
        <v>17</v>
      </c>
      <c r="B17" s="13" t="s">
        <v>18</v>
      </c>
      <c r="C17" s="14">
        <v>5420000</v>
      </c>
      <c r="D17" s="14">
        <v>5420000</v>
      </c>
      <c r="E17" s="14">
        <f>('[1]Detalle de Ejecucion Oct.'!E58)</f>
        <v>980521.27</v>
      </c>
      <c r="F17" s="3"/>
    </row>
    <row r="18" spans="1:6" ht="14.4">
      <c r="A18" s="13" t="s">
        <v>19</v>
      </c>
      <c r="B18" s="13" t="s">
        <v>20</v>
      </c>
      <c r="C18" s="14">
        <v>58232500</v>
      </c>
      <c r="D18" s="14">
        <v>58232500</v>
      </c>
      <c r="E18" s="14">
        <f>('[1]Detalle de Ejecucion Oct.'!E67)</f>
        <v>475126.9</v>
      </c>
      <c r="F18" s="3"/>
    </row>
    <row r="19" spans="1:6" ht="14.4">
      <c r="A19" s="13" t="s">
        <v>21</v>
      </c>
      <c r="B19" s="13" t="s">
        <v>22</v>
      </c>
      <c r="C19" s="14">
        <v>26000000</v>
      </c>
      <c r="D19" s="14">
        <v>26000000</v>
      </c>
      <c r="E19" s="14">
        <f>('[1]Detalle de Ejecucion Oct.'!E75)</f>
        <v>1148337.78</v>
      </c>
      <c r="F19" s="3"/>
    </row>
    <row r="20" spans="1:6" ht="14.4">
      <c r="A20" s="10" t="s">
        <v>23</v>
      </c>
      <c r="B20" s="11" t="s">
        <v>24</v>
      </c>
      <c r="C20" s="12">
        <f>SUM(C21:C29)</f>
        <v>526664000</v>
      </c>
      <c r="D20" s="12">
        <f t="shared" ref="D20" si="1">SUM(D21:D29)</f>
        <v>526664000</v>
      </c>
      <c r="E20" s="12">
        <f>SUM(E21:E29)</f>
        <v>7336049.7299999995</v>
      </c>
      <c r="F20" s="3"/>
    </row>
    <row r="21" spans="1:6" ht="14.4">
      <c r="A21" s="13" t="s">
        <v>25</v>
      </c>
      <c r="B21" s="13" t="s">
        <v>26</v>
      </c>
      <c r="C21" s="14">
        <v>17544000</v>
      </c>
      <c r="D21" s="14">
        <v>17544000</v>
      </c>
      <c r="E21" s="14">
        <f>('[1]Detalle de Ejecucion Oct.'!E80)</f>
        <v>919862.81</v>
      </c>
      <c r="F21" s="3"/>
    </row>
    <row r="22" spans="1:6" ht="14.4">
      <c r="A22" s="13" t="s">
        <v>27</v>
      </c>
      <c r="B22" s="13" t="s">
        <v>28</v>
      </c>
      <c r="C22" s="14">
        <v>80500000</v>
      </c>
      <c r="D22" s="14">
        <v>80500000</v>
      </c>
      <c r="E22" s="14">
        <f>('[1]Detalle de Ejecucion Oct.'!E95)</f>
        <v>81774</v>
      </c>
      <c r="F22" s="3"/>
    </row>
    <row r="23" spans="1:6" ht="14.4">
      <c r="A23" s="13" t="s">
        <v>29</v>
      </c>
      <c r="B23" s="13" t="s">
        <v>30</v>
      </c>
      <c r="C23" s="14">
        <v>22440000</v>
      </c>
      <c r="D23" s="14">
        <v>22440000</v>
      </c>
      <c r="E23" s="14">
        <f>('[1]Detalle de Ejecucion Oct.'!E100)</f>
        <v>427358.42000000004</v>
      </c>
      <c r="F23" s="3"/>
    </row>
    <row r="24" spans="1:6" ht="14.4">
      <c r="A24" s="13" t="s">
        <v>31</v>
      </c>
      <c r="B24" s="13" t="s">
        <v>32</v>
      </c>
      <c r="C24" s="14">
        <v>900000</v>
      </c>
      <c r="D24" s="14">
        <v>900000</v>
      </c>
      <c r="E24" s="14">
        <f>('[1]Detalle de Ejecucion Oct.'!E108)</f>
        <v>300</v>
      </c>
      <c r="F24" s="3"/>
    </row>
    <row r="25" spans="1:6" ht="14.4">
      <c r="A25" s="13" t="s">
        <v>33</v>
      </c>
      <c r="B25" s="13" t="s">
        <v>34</v>
      </c>
      <c r="C25" s="14">
        <v>11800000</v>
      </c>
      <c r="D25" s="14">
        <v>11800000</v>
      </c>
      <c r="E25" s="14">
        <f>('[1]Detalle de Ejecucion Oct.'!E117)</f>
        <v>174050</v>
      </c>
      <c r="F25" s="3"/>
    </row>
    <row r="26" spans="1:6" ht="14.4">
      <c r="A26" s="13" t="s">
        <v>35</v>
      </c>
      <c r="B26" s="13" t="s">
        <v>36</v>
      </c>
      <c r="C26" s="14">
        <v>15590000</v>
      </c>
      <c r="D26" s="14">
        <v>15590000</v>
      </c>
      <c r="E26" s="14">
        <f>('[1]Detalle de Ejecucion Oct.'!E122)</f>
        <v>1428455.1199999999</v>
      </c>
      <c r="F26" s="3"/>
    </row>
    <row r="27" spans="1:6" ht="14.4">
      <c r="A27" s="13" t="s">
        <v>37</v>
      </c>
      <c r="B27" s="13" t="s">
        <v>38</v>
      </c>
      <c r="C27" s="14">
        <v>76200000</v>
      </c>
      <c r="D27" s="14">
        <v>76200000</v>
      </c>
      <c r="E27" s="14">
        <f>('[1]Detalle de Ejecucion Oct.'!E131)</f>
        <v>131634</v>
      </c>
      <c r="F27" s="3"/>
    </row>
    <row r="28" spans="1:6" ht="14.4">
      <c r="A28" s="13" t="s">
        <v>39</v>
      </c>
      <c r="B28" s="13" t="s">
        <v>40</v>
      </c>
      <c r="C28" s="14">
        <v>294690000</v>
      </c>
      <c r="D28" s="14">
        <v>294690000</v>
      </c>
      <c r="E28" s="14">
        <f>('[1]Detalle de Ejecucion Oct.'!E149)</f>
        <v>4172615.38</v>
      </c>
      <c r="F28" s="3"/>
    </row>
    <row r="29" spans="1:6" ht="14.4">
      <c r="A29" s="13" t="s">
        <v>41</v>
      </c>
      <c r="B29" s="13" t="s">
        <v>42</v>
      </c>
      <c r="C29" s="14">
        <v>7000000</v>
      </c>
      <c r="D29" s="14">
        <v>7000000</v>
      </c>
      <c r="E29" s="14">
        <f>('[1]Detalle de Ejecucion Oct.'!E185)</f>
        <v>0</v>
      </c>
      <c r="F29" s="3"/>
    </row>
    <row r="30" spans="1:6" ht="14.4">
      <c r="A30" s="10" t="s">
        <v>43</v>
      </c>
      <c r="B30" s="11" t="s">
        <v>44</v>
      </c>
      <c r="C30" s="12">
        <f>SUM(C31:C38)</f>
        <v>37826817</v>
      </c>
      <c r="D30" s="12">
        <f t="shared" ref="D30:E30" si="2">SUM(D31:D38)</f>
        <v>37826817</v>
      </c>
      <c r="E30" s="12">
        <f t="shared" si="2"/>
        <v>757556.01000000013</v>
      </c>
      <c r="F30" s="3"/>
    </row>
    <row r="31" spans="1:6" ht="14.4">
      <c r="A31" s="13" t="s">
        <v>45</v>
      </c>
      <c r="B31" s="13" t="s">
        <v>46</v>
      </c>
      <c r="C31" s="14">
        <v>3550000</v>
      </c>
      <c r="D31" s="14">
        <v>3550000</v>
      </c>
      <c r="E31" s="14">
        <f>('[1]Detalle de Ejecucion Oct.'!E191)</f>
        <v>60875.28</v>
      </c>
      <c r="F31" s="3"/>
    </row>
    <row r="32" spans="1:6" ht="14.4">
      <c r="A32" s="13" t="s">
        <v>47</v>
      </c>
      <c r="B32" s="13" t="s">
        <v>48</v>
      </c>
      <c r="C32" s="14">
        <v>4700000</v>
      </c>
      <c r="D32" s="14">
        <v>4700000</v>
      </c>
      <c r="E32" s="14">
        <f>('[1]Detalle de Ejecucion Oct.'!E230)</f>
        <v>17794.400000000001</v>
      </c>
      <c r="F32" s="3"/>
    </row>
    <row r="33" spans="1:6" ht="14.4">
      <c r="A33" s="13" t="s">
        <v>49</v>
      </c>
      <c r="B33" s="13" t="s">
        <v>50</v>
      </c>
      <c r="C33" s="14">
        <v>1800000</v>
      </c>
      <c r="D33" s="14">
        <v>1800000</v>
      </c>
      <c r="E33" s="14">
        <f>('[1]Detalle de Ejecucion Oct.'!E235)</f>
        <v>0</v>
      </c>
      <c r="F33" s="3"/>
    </row>
    <row r="34" spans="1:6" ht="14.4">
      <c r="A34" s="13" t="s">
        <v>51</v>
      </c>
      <c r="B34" s="13" t="s">
        <v>52</v>
      </c>
      <c r="C34" s="14">
        <v>200000</v>
      </c>
      <c r="D34" s="14">
        <v>200000</v>
      </c>
      <c r="E34" s="14">
        <f>('[1]Detalle de Ejecucion Oct.'!E240)</f>
        <v>0</v>
      </c>
      <c r="F34" s="3"/>
    </row>
    <row r="35" spans="1:6" ht="14.4">
      <c r="A35" s="13" t="s">
        <v>53</v>
      </c>
      <c r="B35" s="13" t="s">
        <v>54</v>
      </c>
      <c r="C35" s="14">
        <v>1000000</v>
      </c>
      <c r="D35" s="14">
        <v>1000000</v>
      </c>
      <c r="E35" s="14">
        <f>('[1]Detalle de Ejecucion Oct.'!E242)</f>
        <v>0</v>
      </c>
      <c r="F35" s="3"/>
    </row>
    <row r="36" spans="1:6" ht="14.4">
      <c r="A36" s="13" t="s">
        <v>55</v>
      </c>
      <c r="B36" s="13" t="s">
        <v>56</v>
      </c>
      <c r="C36" s="14">
        <v>150000</v>
      </c>
      <c r="D36" s="14">
        <v>150000</v>
      </c>
      <c r="E36" s="14">
        <f>('[1]Detalle de Ejecucion Oct.'!E247)</f>
        <v>0</v>
      </c>
      <c r="F36" s="3"/>
    </row>
    <row r="37" spans="1:6" ht="14.4">
      <c r="A37" s="13" t="s">
        <v>57</v>
      </c>
      <c r="B37" s="13" t="s">
        <v>58</v>
      </c>
      <c r="C37" s="14">
        <v>13690000</v>
      </c>
      <c r="D37" s="14">
        <v>13690000</v>
      </c>
      <c r="E37" s="14">
        <f>('[1]Detalle de Ejecucion Oct.'!E255)</f>
        <v>629563.4</v>
      </c>
      <c r="F37" s="3"/>
    </row>
    <row r="38" spans="1:6" ht="14.4">
      <c r="A38" s="13" t="s">
        <v>59</v>
      </c>
      <c r="B38" s="13" t="s">
        <v>60</v>
      </c>
      <c r="C38" s="14">
        <v>12736817</v>
      </c>
      <c r="D38" s="14">
        <v>12736817</v>
      </c>
      <c r="E38" s="14">
        <f>('[1]Detalle de Ejecucion Oct.'!E267)</f>
        <v>49322.93</v>
      </c>
      <c r="F38" s="3"/>
    </row>
    <row r="39" spans="1:6">
      <c r="A39" s="10" t="s">
        <v>61</v>
      </c>
      <c r="B39" s="11" t="s">
        <v>62</v>
      </c>
      <c r="C39" s="12">
        <f>SUM(C40)</f>
        <v>26000000</v>
      </c>
      <c r="D39" s="12">
        <f t="shared" ref="D39:E39" si="3">SUM(D40)</f>
        <v>26000000</v>
      </c>
      <c r="E39" s="12">
        <f t="shared" si="3"/>
        <v>81500</v>
      </c>
    </row>
    <row r="40" spans="1:6" ht="14.4">
      <c r="A40" s="13" t="s">
        <v>63</v>
      </c>
      <c r="B40" s="13" t="s">
        <v>64</v>
      </c>
      <c r="C40" s="14">
        <v>26000000</v>
      </c>
      <c r="D40" s="14">
        <v>26000000</v>
      </c>
      <c r="E40" s="14">
        <f>('[1]Detalle de Ejecucion Oct.'!E296)</f>
        <v>81500</v>
      </c>
      <c r="F40" s="3"/>
    </row>
    <row r="41" spans="1:6" ht="14.4">
      <c r="A41" s="10" t="s">
        <v>65</v>
      </c>
      <c r="B41" s="11" t="s">
        <v>66</v>
      </c>
      <c r="C41" s="12">
        <f>SUM(C42:C43)</f>
        <v>2765000000</v>
      </c>
      <c r="D41" s="12">
        <f t="shared" ref="D41" si="4">SUM(D42:D43)</f>
        <v>2765000000</v>
      </c>
      <c r="E41" s="12">
        <f>SUM(E42:E43)</f>
        <v>317702179.50999999</v>
      </c>
      <c r="F41" s="3"/>
    </row>
    <row r="42" spans="1:6" ht="14.4">
      <c r="A42" s="13" t="s">
        <v>67</v>
      </c>
      <c r="B42" s="15" t="s">
        <v>68</v>
      </c>
      <c r="C42" s="14">
        <v>30000000</v>
      </c>
      <c r="D42" s="14">
        <v>30000000</v>
      </c>
      <c r="E42" s="14">
        <f>('[1]Detalle de Ejecucion Oct.'!E312)</f>
        <v>374036.4</v>
      </c>
      <c r="F42" s="3"/>
    </row>
    <row r="43" spans="1:6" ht="14.4">
      <c r="A43" s="13" t="s">
        <v>69</v>
      </c>
      <c r="B43" s="13" t="s">
        <v>70</v>
      </c>
      <c r="C43" s="14">
        <v>2735000000</v>
      </c>
      <c r="D43" s="14">
        <v>2735000000</v>
      </c>
      <c r="E43" s="14">
        <f>('[1]Detalle de Ejecucion Oct.'!E317+'[1]Detalle de Ejecucion Oct.'!E319+'[1]Detalle de Ejecucion Oct.'!E322)</f>
        <v>317328143.11000001</v>
      </c>
      <c r="F43" s="3"/>
    </row>
    <row r="44" spans="1:6" ht="14.4">
      <c r="A44" s="10" t="s">
        <v>71</v>
      </c>
      <c r="B44" s="11" t="s">
        <v>72</v>
      </c>
      <c r="C44" s="12">
        <f>SUM(C45:C51)</f>
        <v>107315043</v>
      </c>
      <c r="D44" s="12">
        <f t="shared" ref="D44:E44" si="5">SUM(D45:D51)</f>
        <v>107315043</v>
      </c>
      <c r="E44" s="12">
        <f t="shared" si="5"/>
        <v>1202064.8</v>
      </c>
      <c r="F44" s="3"/>
    </row>
    <row r="45" spans="1:6" ht="14.4">
      <c r="A45" s="13" t="s">
        <v>73</v>
      </c>
      <c r="B45" s="13" t="s">
        <v>74</v>
      </c>
      <c r="C45" s="14">
        <v>27000000</v>
      </c>
      <c r="D45" s="14">
        <v>27000000</v>
      </c>
      <c r="E45" s="14">
        <f>('[1]Detalle de Ejecucion Oct.'!E328)</f>
        <v>1178464.8</v>
      </c>
      <c r="F45" s="3"/>
    </row>
    <row r="46" spans="1:6" ht="14.4">
      <c r="A46" s="13" t="s">
        <v>75</v>
      </c>
      <c r="B46" s="13" t="s">
        <v>76</v>
      </c>
      <c r="C46" s="14">
        <v>1900000</v>
      </c>
      <c r="D46" s="14">
        <v>1900000</v>
      </c>
      <c r="E46" s="14">
        <f>('[1]Detalle de Ejecucion Oct.'!E339)</f>
        <v>0</v>
      </c>
      <c r="F46" s="3"/>
    </row>
    <row r="47" spans="1:6" ht="14.4">
      <c r="A47" s="13" t="s">
        <v>77</v>
      </c>
      <c r="B47" s="13" t="s">
        <v>78</v>
      </c>
      <c r="C47" s="14">
        <v>36000000</v>
      </c>
      <c r="D47" s="14">
        <v>36000000</v>
      </c>
      <c r="E47" s="14">
        <f>('[1]Detalle de Ejecucion Oct.'!E346)</f>
        <v>0</v>
      </c>
      <c r="F47" s="3"/>
    </row>
    <row r="48" spans="1:6" ht="14.4">
      <c r="A48" s="13" t="s">
        <v>79</v>
      </c>
      <c r="B48" s="13" t="s">
        <v>80</v>
      </c>
      <c r="C48" s="14">
        <v>21800000</v>
      </c>
      <c r="D48" s="14">
        <v>21800000</v>
      </c>
      <c r="E48" s="14">
        <f>('[1]Detalle de Ejecucion Oct.'!E348)</f>
        <v>0</v>
      </c>
      <c r="F48" s="3"/>
    </row>
    <row r="49" spans="1:6" ht="14.4">
      <c r="A49" s="13" t="s">
        <v>81</v>
      </c>
      <c r="B49" s="13" t="s">
        <v>82</v>
      </c>
      <c r="C49" s="14">
        <v>3000000</v>
      </c>
      <c r="D49" s="14">
        <v>3000000</v>
      </c>
      <c r="E49" s="14">
        <f>('[1]Detalle de Ejecucion Oct.'!E355)</f>
        <v>23600</v>
      </c>
      <c r="F49" s="3"/>
    </row>
    <row r="50" spans="1:6" ht="14.4">
      <c r="A50" s="13" t="s">
        <v>83</v>
      </c>
      <c r="B50" s="13" t="s">
        <v>84</v>
      </c>
      <c r="C50" s="14">
        <v>15000000</v>
      </c>
      <c r="D50" s="14">
        <v>15000000</v>
      </c>
      <c r="E50" s="14">
        <f>('[1]Detalle de Ejecucion Oct.'!E358)</f>
        <v>0</v>
      </c>
      <c r="F50" s="3"/>
    </row>
    <row r="51" spans="1:6" ht="14.4">
      <c r="A51" s="13" t="s">
        <v>85</v>
      </c>
      <c r="B51" s="13" t="s">
        <v>86</v>
      </c>
      <c r="C51" s="14">
        <v>2615043</v>
      </c>
      <c r="D51" s="14">
        <v>2615043</v>
      </c>
      <c r="E51" s="14">
        <f>('[1]Detalle de Ejecucion Oct.'!E362)</f>
        <v>0</v>
      </c>
      <c r="F51" s="3"/>
    </row>
    <row r="52" spans="1:6" ht="14.4">
      <c r="A52" s="10" t="s">
        <v>87</v>
      </c>
      <c r="B52" s="11" t="s">
        <v>88</v>
      </c>
      <c r="C52" s="12">
        <v>100000000</v>
      </c>
      <c r="D52" s="12">
        <v>100000000</v>
      </c>
      <c r="E52" s="12">
        <f>('[1]Detalle de Ejecucion Oct.'!F364)</f>
        <v>1536442.99</v>
      </c>
      <c r="F52" s="3"/>
    </row>
    <row r="53" spans="1:6" ht="14.4">
      <c r="A53" s="16"/>
      <c r="B53" s="16"/>
      <c r="C53" s="16"/>
      <c r="D53" s="16"/>
      <c r="E53" s="17"/>
      <c r="F53" s="3"/>
    </row>
    <row r="54" spans="1:6" ht="14.4">
      <c r="A54" s="16"/>
      <c r="C54" s="18"/>
      <c r="D54" s="16"/>
      <c r="E54" s="17"/>
      <c r="F54" s="3"/>
    </row>
    <row r="55" spans="1:6" ht="14.4">
      <c r="A55" s="16"/>
      <c r="C55" s="18"/>
      <c r="D55" s="16"/>
      <c r="E55" s="17"/>
      <c r="F55" s="3"/>
    </row>
    <row r="56" spans="1:6">
      <c r="A56" s="16"/>
      <c r="B56" s="19"/>
      <c r="C56" s="19"/>
      <c r="D56" s="20"/>
      <c r="E56" s="20"/>
      <c r="F56" s="20"/>
    </row>
    <row r="57" spans="1:6">
      <c r="A57" s="16"/>
      <c r="B57" s="21" t="s">
        <v>89</v>
      </c>
      <c r="C57" s="22"/>
      <c r="D57" s="21" t="s">
        <v>90</v>
      </c>
      <c r="E57" s="29"/>
      <c r="F57" s="29"/>
    </row>
    <row r="58" spans="1:6">
      <c r="B58" s="24" t="s">
        <v>91</v>
      </c>
      <c r="C58" s="25"/>
      <c r="D58" s="23" t="s">
        <v>92</v>
      </c>
      <c r="E58" s="23"/>
    </row>
    <row r="59" spans="1:6">
      <c r="B59" s="19"/>
      <c r="C59" s="19"/>
      <c r="D59" s="20"/>
      <c r="E59" s="20"/>
      <c r="F59" s="20"/>
    </row>
    <row r="60" spans="1:6">
      <c r="B60" s="19"/>
      <c r="C60" s="19"/>
      <c r="D60" s="20"/>
      <c r="E60" s="20"/>
      <c r="F60" s="20"/>
    </row>
    <row r="61" spans="1:6">
      <c r="D61" s="20"/>
      <c r="E61" s="20"/>
      <c r="F61" s="20"/>
    </row>
    <row r="62" spans="1:6" ht="15" customHeight="1">
      <c r="B62" s="26" t="s">
        <v>93</v>
      </c>
      <c r="C62" s="26"/>
      <c r="D62" s="26"/>
      <c r="E62" s="26"/>
    </row>
    <row r="63" spans="1:6">
      <c r="B63" s="26" t="s">
        <v>94</v>
      </c>
      <c r="C63" s="26"/>
      <c r="D63" s="26"/>
      <c r="E63" s="26"/>
    </row>
  </sheetData>
  <mergeCells count="8">
    <mergeCell ref="B62:E62"/>
    <mergeCell ref="B63:E63"/>
    <mergeCell ref="A1:E6"/>
    <mergeCell ref="A8:E8"/>
    <mergeCell ref="A9:E9"/>
    <mergeCell ref="A10:E10"/>
    <mergeCell ref="A11:E11"/>
    <mergeCell ref="E57:F57"/>
  </mergeCells>
  <printOptions horizontalCentered="1"/>
  <pageMargins left="3.937007874015748E-2" right="3.937007874015748E-2" top="0.19685039370078741" bottom="0.35433070866141736" header="0.11811023622047245" footer="0.31496062992125984"/>
  <pageSetup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Presentacion Oct  (2)</vt:lpstr>
      <vt:lpstr>'Formato Presentacion Oct  (2)'!Área_de_impresión</vt:lpstr>
      <vt:lpstr>'Formato Presentacion Oct 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Marte</dc:creator>
  <cp:lastModifiedBy>Desirée Marín</cp:lastModifiedBy>
  <dcterms:created xsi:type="dcterms:W3CDTF">2024-11-22T17:20:59Z</dcterms:created>
  <dcterms:modified xsi:type="dcterms:W3CDTF">2025-02-18T17:22:13Z</dcterms:modified>
</cp:coreProperties>
</file>