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3AF55562-DBAC-4066-A094-DE8A6485FA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CC 2025 (1)" sheetId="5" r:id="rId1"/>
    <sheet name="Hoja2" sheetId="4" r:id="rId2"/>
    <sheet name="Hoja1" sheetId="3" r:id="rId3"/>
  </sheets>
  <externalReferences>
    <externalReference r:id="rId4"/>
    <externalReference r:id="rId5"/>
  </externalReferences>
  <definedNames>
    <definedName name="TotalEstColumnName">#REF!</definedName>
    <definedName name="TotalEstColumnValue">#REF!</definedName>
    <definedName name="TotalEstLabel">'[1]Informacion '!$U$3</definedName>
    <definedName name="UNSPSCCode">[2]UNSPSC!$A$1:$A$18298</definedName>
    <definedName name="UNSPSCDes">[2]UNSPSC!$B$1:$B$18298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8" i="5" l="1"/>
  <c r="T487" i="5"/>
  <c r="U558" i="5"/>
  <c r="N616" i="5"/>
  <c r="K616" i="5"/>
  <c r="I616" i="5"/>
  <c r="G616" i="5"/>
  <c r="E616" i="5"/>
  <c r="N615" i="5"/>
  <c r="L615" i="5"/>
  <c r="K615" i="5"/>
  <c r="I615" i="5"/>
  <c r="G615" i="5"/>
  <c r="E615" i="5"/>
  <c r="L171" i="5"/>
  <c r="N171" i="5" s="1"/>
  <c r="K171" i="5"/>
  <c r="I171" i="5"/>
  <c r="E171" i="5"/>
  <c r="K203" i="5"/>
  <c r="L203" i="5"/>
  <c r="N203" i="5" s="1"/>
  <c r="I203" i="5"/>
  <c r="G203" i="5"/>
  <c r="E203" i="5"/>
  <c r="L17" i="5"/>
  <c r="N17" i="5" s="1"/>
  <c r="K17" i="5"/>
  <c r="I17" i="5"/>
  <c r="G17" i="5"/>
  <c r="E17" i="5"/>
  <c r="L633" i="5" l="1"/>
  <c r="N633" i="5" s="1"/>
  <c r="K633" i="5"/>
  <c r="I633" i="5"/>
  <c r="G633" i="5"/>
  <c r="E633" i="5"/>
  <c r="Q31" i="5" l="1"/>
  <c r="L641" i="5" l="1"/>
  <c r="N641" i="5" s="1"/>
  <c r="K641" i="5"/>
  <c r="I641" i="5"/>
  <c r="G641" i="5"/>
  <c r="E641" i="5"/>
  <c r="L639" i="5"/>
  <c r="N639" i="5" s="1"/>
  <c r="K639" i="5"/>
  <c r="I639" i="5"/>
  <c r="G639" i="5"/>
  <c r="E639" i="5"/>
  <c r="L637" i="5"/>
  <c r="N637" i="5" s="1"/>
  <c r="K637" i="5"/>
  <c r="I637" i="5"/>
  <c r="G637" i="5"/>
  <c r="E637" i="5"/>
  <c r="L635" i="5"/>
  <c r="N635" i="5" s="1"/>
  <c r="K635" i="5"/>
  <c r="I635" i="5"/>
  <c r="G635" i="5"/>
  <c r="E635" i="5"/>
  <c r="L630" i="5"/>
  <c r="N630" i="5" s="1"/>
  <c r="K630" i="5"/>
  <c r="I630" i="5"/>
  <c r="G630" i="5"/>
  <c r="E630" i="5"/>
  <c r="L629" i="5"/>
  <c r="N629" i="5" s="1"/>
  <c r="K629" i="5"/>
  <c r="I629" i="5"/>
  <c r="G629" i="5"/>
  <c r="E629" i="5"/>
  <c r="L628" i="5"/>
  <c r="N628" i="5" s="1"/>
  <c r="K628" i="5"/>
  <c r="I628" i="5"/>
  <c r="G628" i="5"/>
  <c r="E628" i="5"/>
  <c r="L626" i="5"/>
  <c r="N626" i="5" s="1"/>
  <c r="K626" i="5"/>
  <c r="I626" i="5"/>
  <c r="G626" i="5"/>
  <c r="E626" i="5"/>
  <c r="L625" i="5"/>
  <c r="N625" i="5" s="1"/>
  <c r="K625" i="5"/>
  <c r="I625" i="5"/>
  <c r="G625" i="5"/>
  <c r="E625" i="5"/>
  <c r="L624" i="5"/>
  <c r="N624" i="5" s="1"/>
  <c r="K624" i="5"/>
  <c r="I624" i="5"/>
  <c r="G624" i="5"/>
  <c r="E624" i="5"/>
  <c r="L622" i="5"/>
  <c r="N622" i="5" s="1"/>
  <c r="K622" i="5"/>
  <c r="I622" i="5"/>
  <c r="G622" i="5"/>
  <c r="E622" i="5"/>
  <c r="L619" i="5"/>
  <c r="N619" i="5" s="1"/>
  <c r="K619" i="5"/>
  <c r="I619" i="5"/>
  <c r="G619" i="5"/>
  <c r="E619" i="5"/>
  <c r="L618" i="5"/>
  <c r="N618" i="5" s="1"/>
  <c r="K618" i="5"/>
  <c r="I618" i="5"/>
  <c r="G618" i="5"/>
  <c r="E618" i="5"/>
  <c r="L617" i="5"/>
  <c r="N617" i="5" s="1"/>
  <c r="K617" i="5"/>
  <c r="I617" i="5"/>
  <c r="G617" i="5"/>
  <c r="E617" i="5"/>
  <c r="L614" i="5"/>
  <c r="N614" i="5" s="1"/>
  <c r="K614" i="5"/>
  <c r="I614" i="5"/>
  <c r="G614" i="5"/>
  <c r="E614" i="5"/>
  <c r="L613" i="5"/>
  <c r="N613" i="5" s="1"/>
  <c r="K613" i="5"/>
  <c r="I613" i="5"/>
  <c r="G613" i="5"/>
  <c r="E613" i="5"/>
  <c r="L612" i="5"/>
  <c r="N612" i="5" s="1"/>
  <c r="K612" i="5"/>
  <c r="I612" i="5"/>
  <c r="G612" i="5"/>
  <c r="E612" i="5"/>
  <c r="L611" i="5"/>
  <c r="N611" i="5" s="1"/>
  <c r="K611" i="5"/>
  <c r="I611" i="5"/>
  <c r="G611" i="5"/>
  <c r="E611" i="5"/>
  <c r="L610" i="5"/>
  <c r="N610" i="5" s="1"/>
  <c r="K610" i="5"/>
  <c r="I610" i="5"/>
  <c r="G610" i="5"/>
  <c r="E610" i="5"/>
  <c r="L609" i="5"/>
  <c r="N609" i="5" s="1"/>
  <c r="K609" i="5"/>
  <c r="I609" i="5"/>
  <c r="G609" i="5"/>
  <c r="E609" i="5"/>
  <c r="L606" i="5"/>
  <c r="N606" i="5" s="1"/>
  <c r="K606" i="5"/>
  <c r="I606" i="5"/>
  <c r="G606" i="5"/>
  <c r="E606" i="5"/>
  <c r="L605" i="5"/>
  <c r="N605" i="5" s="1"/>
  <c r="K605" i="5"/>
  <c r="I605" i="5"/>
  <c r="G605" i="5"/>
  <c r="E605" i="5"/>
  <c r="L604" i="5"/>
  <c r="N604" i="5" s="1"/>
  <c r="K604" i="5"/>
  <c r="I604" i="5"/>
  <c r="G604" i="5"/>
  <c r="E604" i="5"/>
  <c r="L603" i="5"/>
  <c r="N603" i="5" s="1"/>
  <c r="K603" i="5"/>
  <c r="I603" i="5"/>
  <c r="G603" i="5"/>
  <c r="E603" i="5"/>
  <c r="L602" i="5"/>
  <c r="N602" i="5" s="1"/>
  <c r="K602" i="5"/>
  <c r="I602" i="5"/>
  <c r="G602" i="5"/>
  <c r="E602" i="5"/>
  <c r="L601" i="5"/>
  <c r="N601" i="5" s="1"/>
  <c r="K601" i="5"/>
  <c r="I601" i="5"/>
  <c r="G601" i="5"/>
  <c r="E601" i="5"/>
  <c r="L600" i="5"/>
  <c r="N600" i="5" s="1"/>
  <c r="K600" i="5"/>
  <c r="I600" i="5"/>
  <c r="G600" i="5"/>
  <c r="E600" i="5"/>
  <c r="L599" i="5"/>
  <c r="N599" i="5" s="1"/>
  <c r="K599" i="5"/>
  <c r="I599" i="5"/>
  <c r="G599" i="5"/>
  <c r="E599" i="5"/>
  <c r="L598" i="5"/>
  <c r="N598" i="5" s="1"/>
  <c r="K598" i="5"/>
  <c r="I598" i="5"/>
  <c r="G598" i="5"/>
  <c r="E598" i="5"/>
  <c r="L597" i="5"/>
  <c r="N597" i="5" s="1"/>
  <c r="K597" i="5"/>
  <c r="I597" i="5"/>
  <c r="G597" i="5"/>
  <c r="E597" i="5"/>
  <c r="L596" i="5"/>
  <c r="N596" i="5" s="1"/>
  <c r="K596" i="5"/>
  <c r="I596" i="5"/>
  <c r="G596" i="5"/>
  <c r="E596" i="5"/>
  <c r="L595" i="5"/>
  <c r="N595" i="5" s="1"/>
  <c r="K595" i="5"/>
  <c r="I595" i="5"/>
  <c r="G595" i="5"/>
  <c r="E595" i="5"/>
  <c r="L594" i="5"/>
  <c r="N594" i="5" s="1"/>
  <c r="K594" i="5"/>
  <c r="I594" i="5"/>
  <c r="G594" i="5"/>
  <c r="E594" i="5"/>
  <c r="L593" i="5"/>
  <c r="N593" i="5" s="1"/>
  <c r="K593" i="5"/>
  <c r="I593" i="5"/>
  <c r="G593" i="5"/>
  <c r="E593" i="5"/>
  <c r="L592" i="5"/>
  <c r="N592" i="5" s="1"/>
  <c r="K592" i="5"/>
  <c r="I592" i="5"/>
  <c r="G592" i="5"/>
  <c r="E592" i="5"/>
  <c r="N590" i="5"/>
  <c r="K590" i="5"/>
  <c r="I590" i="5"/>
  <c r="G590" i="5"/>
  <c r="E590" i="5"/>
  <c r="L588" i="5"/>
  <c r="N588" i="5" s="1"/>
  <c r="K588" i="5"/>
  <c r="I588" i="5"/>
  <c r="G588" i="5"/>
  <c r="E588" i="5"/>
  <c r="L587" i="5"/>
  <c r="N587" i="5" s="1"/>
  <c r="K587" i="5"/>
  <c r="I587" i="5"/>
  <c r="G587" i="5"/>
  <c r="E587" i="5"/>
  <c r="L584" i="5"/>
  <c r="N584" i="5" s="1"/>
  <c r="K584" i="5"/>
  <c r="I584" i="5"/>
  <c r="G584" i="5"/>
  <c r="E584" i="5"/>
  <c r="L583" i="5"/>
  <c r="N583" i="5" s="1"/>
  <c r="K583" i="5"/>
  <c r="I583" i="5"/>
  <c r="G583" i="5"/>
  <c r="E583" i="5"/>
  <c r="L582" i="5"/>
  <c r="N582" i="5" s="1"/>
  <c r="K582" i="5"/>
  <c r="I582" i="5"/>
  <c r="G582" i="5"/>
  <c r="E582" i="5"/>
  <c r="L581" i="5"/>
  <c r="N581" i="5" s="1"/>
  <c r="K581" i="5"/>
  <c r="I581" i="5"/>
  <c r="G581" i="5"/>
  <c r="E581" i="5"/>
  <c r="L579" i="5"/>
  <c r="N579" i="5" s="1"/>
  <c r="K579" i="5"/>
  <c r="I579" i="5"/>
  <c r="G579" i="5"/>
  <c r="E579" i="5"/>
  <c r="L577" i="5"/>
  <c r="N577" i="5" s="1"/>
  <c r="K577" i="5"/>
  <c r="I577" i="5"/>
  <c r="G577" i="5"/>
  <c r="E577" i="5"/>
  <c r="L576" i="5"/>
  <c r="N576" i="5" s="1"/>
  <c r="K576" i="5"/>
  <c r="I576" i="5"/>
  <c r="G576" i="5"/>
  <c r="E576" i="5"/>
  <c r="L575" i="5"/>
  <c r="N575" i="5" s="1"/>
  <c r="K575" i="5"/>
  <c r="I575" i="5"/>
  <c r="G575" i="5"/>
  <c r="E575" i="5"/>
  <c r="L574" i="5"/>
  <c r="N574" i="5" s="1"/>
  <c r="K574" i="5"/>
  <c r="I574" i="5"/>
  <c r="G574" i="5"/>
  <c r="E574" i="5"/>
  <c r="L573" i="5"/>
  <c r="N573" i="5" s="1"/>
  <c r="K573" i="5"/>
  <c r="I573" i="5"/>
  <c r="G573" i="5"/>
  <c r="E573" i="5"/>
  <c r="L572" i="5"/>
  <c r="N572" i="5" s="1"/>
  <c r="K572" i="5"/>
  <c r="I572" i="5"/>
  <c r="G572" i="5"/>
  <c r="E572" i="5"/>
  <c r="L571" i="5"/>
  <c r="N571" i="5" s="1"/>
  <c r="K571" i="5"/>
  <c r="I571" i="5"/>
  <c r="G571" i="5"/>
  <c r="E571" i="5"/>
  <c r="L570" i="5"/>
  <c r="N570" i="5" s="1"/>
  <c r="K570" i="5"/>
  <c r="I570" i="5"/>
  <c r="G570" i="5"/>
  <c r="E570" i="5"/>
  <c r="L569" i="5"/>
  <c r="N569" i="5" s="1"/>
  <c r="K569" i="5"/>
  <c r="I569" i="5"/>
  <c r="G569" i="5"/>
  <c r="E569" i="5"/>
  <c r="L568" i="5"/>
  <c r="N568" i="5" s="1"/>
  <c r="K568" i="5"/>
  <c r="I568" i="5"/>
  <c r="G568" i="5"/>
  <c r="E568" i="5"/>
  <c r="L567" i="5"/>
  <c r="N567" i="5" s="1"/>
  <c r="K567" i="5"/>
  <c r="I567" i="5"/>
  <c r="G567" i="5"/>
  <c r="E567" i="5"/>
  <c r="L566" i="5"/>
  <c r="N566" i="5" s="1"/>
  <c r="K566" i="5"/>
  <c r="I566" i="5"/>
  <c r="G566" i="5"/>
  <c r="E566" i="5"/>
  <c r="L565" i="5"/>
  <c r="N565" i="5" s="1"/>
  <c r="K565" i="5"/>
  <c r="I565" i="5"/>
  <c r="G565" i="5"/>
  <c r="E565" i="5"/>
  <c r="L564" i="5"/>
  <c r="N564" i="5" s="1"/>
  <c r="K564" i="5"/>
  <c r="I564" i="5"/>
  <c r="G564" i="5"/>
  <c r="E564" i="5"/>
  <c r="L563" i="5"/>
  <c r="N563" i="5" s="1"/>
  <c r="K563" i="5"/>
  <c r="I563" i="5"/>
  <c r="G563" i="5"/>
  <c r="E563" i="5"/>
  <c r="L562" i="5"/>
  <c r="N562" i="5" s="1"/>
  <c r="K562" i="5"/>
  <c r="I562" i="5"/>
  <c r="G562" i="5"/>
  <c r="E562" i="5"/>
  <c r="L561" i="5"/>
  <c r="N561" i="5" s="1"/>
  <c r="K561" i="5"/>
  <c r="I561" i="5"/>
  <c r="G561" i="5"/>
  <c r="E561" i="5"/>
  <c r="L560" i="5"/>
  <c r="N560" i="5" s="1"/>
  <c r="K560" i="5"/>
  <c r="I560" i="5"/>
  <c r="G560" i="5"/>
  <c r="E560" i="5"/>
  <c r="L559" i="5"/>
  <c r="N559" i="5" s="1"/>
  <c r="K559" i="5"/>
  <c r="I559" i="5"/>
  <c r="G559" i="5"/>
  <c r="E559" i="5"/>
  <c r="L558" i="5"/>
  <c r="N558" i="5" s="1"/>
  <c r="K558" i="5"/>
  <c r="I558" i="5"/>
  <c r="G558" i="5"/>
  <c r="E558" i="5"/>
  <c r="L556" i="5"/>
  <c r="N556" i="5" s="1"/>
  <c r="K556" i="5"/>
  <c r="I556" i="5"/>
  <c r="G556" i="5"/>
  <c r="E556" i="5"/>
  <c r="L554" i="5"/>
  <c r="N554" i="5" s="1"/>
  <c r="K554" i="5"/>
  <c r="I554" i="5"/>
  <c r="G554" i="5"/>
  <c r="E554" i="5"/>
  <c r="L551" i="5"/>
  <c r="N551" i="5" s="1"/>
  <c r="K551" i="5"/>
  <c r="I551" i="5"/>
  <c r="G551" i="5"/>
  <c r="E551" i="5"/>
  <c r="L550" i="5"/>
  <c r="N550" i="5" s="1"/>
  <c r="K550" i="5"/>
  <c r="I550" i="5"/>
  <c r="G550" i="5"/>
  <c r="E550" i="5"/>
  <c r="L549" i="5"/>
  <c r="N549" i="5" s="1"/>
  <c r="K549" i="5"/>
  <c r="I549" i="5"/>
  <c r="G549" i="5"/>
  <c r="E549" i="5"/>
  <c r="L548" i="5"/>
  <c r="N548" i="5" s="1"/>
  <c r="K548" i="5"/>
  <c r="I548" i="5"/>
  <c r="G548" i="5"/>
  <c r="E548" i="5"/>
  <c r="L547" i="5"/>
  <c r="N547" i="5" s="1"/>
  <c r="K547" i="5"/>
  <c r="I547" i="5"/>
  <c r="G547" i="5"/>
  <c r="E547" i="5"/>
  <c r="L546" i="5"/>
  <c r="N546" i="5" s="1"/>
  <c r="K546" i="5"/>
  <c r="I546" i="5"/>
  <c r="G546" i="5"/>
  <c r="E546" i="5"/>
  <c r="L545" i="5"/>
  <c r="N545" i="5" s="1"/>
  <c r="K545" i="5"/>
  <c r="I545" i="5"/>
  <c r="G545" i="5"/>
  <c r="E545" i="5"/>
  <c r="L544" i="5"/>
  <c r="N544" i="5" s="1"/>
  <c r="K544" i="5"/>
  <c r="I544" i="5"/>
  <c r="G544" i="5"/>
  <c r="E544" i="5"/>
  <c r="L543" i="5"/>
  <c r="N543" i="5" s="1"/>
  <c r="K543" i="5"/>
  <c r="I543" i="5"/>
  <c r="G543" i="5"/>
  <c r="E543" i="5"/>
  <c r="L542" i="5"/>
  <c r="N542" i="5" s="1"/>
  <c r="K542" i="5"/>
  <c r="I542" i="5"/>
  <c r="G542" i="5"/>
  <c r="E542" i="5"/>
  <c r="L541" i="5"/>
  <c r="N541" i="5" s="1"/>
  <c r="K541" i="5"/>
  <c r="I541" i="5"/>
  <c r="G541" i="5"/>
  <c r="E541" i="5"/>
  <c r="L540" i="5"/>
  <c r="N540" i="5" s="1"/>
  <c r="K540" i="5"/>
  <c r="I540" i="5"/>
  <c r="G540" i="5"/>
  <c r="E540" i="5"/>
  <c r="L539" i="5"/>
  <c r="N539" i="5" s="1"/>
  <c r="K539" i="5"/>
  <c r="I539" i="5"/>
  <c r="G539" i="5"/>
  <c r="E539" i="5"/>
  <c r="L538" i="5"/>
  <c r="N538" i="5" s="1"/>
  <c r="K538" i="5"/>
  <c r="I538" i="5"/>
  <c r="G538" i="5"/>
  <c r="E538" i="5"/>
  <c r="L537" i="5"/>
  <c r="N537" i="5" s="1"/>
  <c r="K537" i="5"/>
  <c r="I537" i="5"/>
  <c r="G537" i="5"/>
  <c r="E537" i="5"/>
  <c r="L536" i="5"/>
  <c r="N536" i="5" s="1"/>
  <c r="K536" i="5"/>
  <c r="I536" i="5"/>
  <c r="G536" i="5"/>
  <c r="E536" i="5"/>
  <c r="L534" i="5"/>
  <c r="N534" i="5" s="1"/>
  <c r="I534" i="5"/>
  <c r="E534" i="5"/>
  <c r="L531" i="5"/>
  <c r="N531" i="5" s="1"/>
  <c r="K531" i="5"/>
  <c r="I531" i="5"/>
  <c r="G531" i="5"/>
  <c r="E531" i="5"/>
  <c r="L530" i="5"/>
  <c r="N530" i="5" s="1"/>
  <c r="K530" i="5"/>
  <c r="I530" i="5"/>
  <c r="G530" i="5"/>
  <c r="E530" i="5"/>
  <c r="L529" i="5"/>
  <c r="N529" i="5" s="1"/>
  <c r="K529" i="5"/>
  <c r="I529" i="5"/>
  <c r="G529" i="5"/>
  <c r="E529" i="5"/>
  <c r="L528" i="5"/>
  <c r="N528" i="5" s="1"/>
  <c r="K528" i="5"/>
  <c r="I528" i="5"/>
  <c r="G528" i="5"/>
  <c r="E528" i="5"/>
  <c r="L525" i="5"/>
  <c r="N525" i="5" s="1"/>
  <c r="K525" i="5"/>
  <c r="I525" i="5"/>
  <c r="G525" i="5"/>
  <c r="E525" i="5"/>
  <c r="L524" i="5"/>
  <c r="N524" i="5" s="1"/>
  <c r="K524" i="5"/>
  <c r="I524" i="5"/>
  <c r="G524" i="5"/>
  <c r="E524" i="5"/>
  <c r="L523" i="5"/>
  <c r="N523" i="5" s="1"/>
  <c r="K523" i="5"/>
  <c r="I523" i="5"/>
  <c r="G523" i="5"/>
  <c r="E523" i="5"/>
  <c r="L519" i="5"/>
  <c r="N519" i="5" s="1"/>
  <c r="K519" i="5"/>
  <c r="I519" i="5"/>
  <c r="G519" i="5"/>
  <c r="E519" i="5"/>
  <c r="L518" i="5"/>
  <c r="N518" i="5" s="1"/>
  <c r="K518" i="5"/>
  <c r="I518" i="5"/>
  <c r="G518" i="5"/>
  <c r="E518" i="5"/>
  <c r="L517" i="5"/>
  <c r="N517" i="5" s="1"/>
  <c r="K517" i="5"/>
  <c r="I517" i="5"/>
  <c r="G517" i="5"/>
  <c r="E517" i="5"/>
  <c r="L515" i="5"/>
  <c r="N515" i="5" s="1"/>
  <c r="K515" i="5"/>
  <c r="I515" i="5"/>
  <c r="G515" i="5"/>
  <c r="E515" i="5"/>
  <c r="L513" i="5"/>
  <c r="I513" i="5"/>
  <c r="E513" i="5"/>
  <c r="L511" i="5"/>
  <c r="N511" i="5" s="1"/>
  <c r="K511" i="5"/>
  <c r="I511" i="5"/>
  <c r="G511" i="5"/>
  <c r="E511" i="5"/>
  <c r="L510" i="5"/>
  <c r="N510" i="5" s="1"/>
  <c r="K510" i="5"/>
  <c r="I510" i="5"/>
  <c r="E510" i="5"/>
  <c r="L509" i="5"/>
  <c r="N509" i="5" s="1"/>
  <c r="K509" i="5"/>
  <c r="I509" i="5"/>
  <c r="G509" i="5"/>
  <c r="E509" i="5"/>
  <c r="L508" i="5"/>
  <c r="N508" i="5" s="1"/>
  <c r="K508" i="5"/>
  <c r="I508" i="5"/>
  <c r="G508" i="5"/>
  <c r="E508" i="5"/>
  <c r="L506" i="5"/>
  <c r="N506" i="5" s="1"/>
  <c r="K506" i="5"/>
  <c r="I506" i="5"/>
  <c r="G506" i="5"/>
  <c r="E506" i="5"/>
  <c r="L505" i="5"/>
  <c r="N505" i="5" s="1"/>
  <c r="K505" i="5"/>
  <c r="I505" i="5"/>
  <c r="G505" i="5"/>
  <c r="E505" i="5"/>
  <c r="L503" i="5"/>
  <c r="N503" i="5" s="1"/>
  <c r="K503" i="5"/>
  <c r="I503" i="5"/>
  <c r="G503" i="5"/>
  <c r="E503" i="5"/>
  <c r="L502" i="5"/>
  <c r="N502" i="5" s="1"/>
  <c r="K502" i="5"/>
  <c r="I502" i="5"/>
  <c r="G502" i="5"/>
  <c r="E502" i="5"/>
  <c r="L500" i="5"/>
  <c r="N500" i="5" s="1"/>
  <c r="K500" i="5"/>
  <c r="I500" i="5"/>
  <c r="G500" i="5"/>
  <c r="E500" i="5"/>
  <c r="L498" i="5"/>
  <c r="N498" i="5" s="1"/>
  <c r="K498" i="5"/>
  <c r="I498" i="5"/>
  <c r="G498" i="5"/>
  <c r="E498" i="5"/>
  <c r="L497" i="5"/>
  <c r="N497" i="5" s="1"/>
  <c r="K497" i="5"/>
  <c r="I497" i="5"/>
  <c r="G497" i="5"/>
  <c r="E497" i="5"/>
  <c r="L496" i="5"/>
  <c r="N496" i="5" s="1"/>
  <c r="K496" i="5"/>
  <c r="I496" i="5"/>
  <c r="G496" i="5"/>
  <c r="E496" i="5"/>
  <c r="L495" i="5"/>
  <c r="N495" i="5" s="1"/>
  <c r="K495" i="5"/>
  <c r="I495" i="5"/>
  <c r="G495" i="5"/>
  <c r="E495" i="5"/>
  <c r="L494" i="5"/>
  <c r="N494" i="5" s="1"/>
  <c r="K494" i="5"/>
  <c r="I494" i="5"/>
  <c r="G494" i="5"/>
  <c r="E494" i="5"/>
  <c r="L493" i="5"/>
  <c r="N493" i="5" s="1"/>
  <c r="K493" i="5"/>
  <c r="I493" i="5"/>
  <c r="G493" i="5"/>
  <c r="E493" i="5"/>
  <c r="L491" i="5"/>
  <c r="N491" i="5" s="1"/>
  <c r="K491" i="5"/>
  <c r="K492" i="5" s="1"/>
  <c r="I491" i="5"/>
  <c r="I492" i="5" s="1"/>
  <c r="G491" i="5"/>
  <c r="E491" i="5"/>
  <c r="L490" i="5"/>
  <c r="N490" i="5" s="1"/>
  <c r="G490" i="5"/>
  <c r="E490" i="5"/>
  <c r="L488" i="5"/>
  <c r="N488" i="5" s="1"/>
  <c r="K488" i="5"/>
  <c r="I488" i="5"/>
  <c r="G488" i="5"/>
  <c r="E488" i="5"/>
  <c r="L487" i="5"/>
  <c r="N487" i="5" s="1"/>
  <c r="K487" i="5"/>
  <c r="I487" i="5"/>
  <c r="G487" i="5"/>
  <c r="E487" i="5"/>
  <c r="L486" i="5"/>
  <c r="N486" i="5" s="1"/>
  <c r="K486" i="5"/>
  <c r="I486" i="5"/>
  <c r="G486" i="5"/>
  <c r="E486" i="5"/>
  <c r="L484" i="5"/>
  <c r="N484" i="5" s="1"/>
  <c r="K484" i="5"/>
  <c r="I484" i="5"/>
  <c r="G484" i="5"/>
  <c r="E484" i="5"/>
  <c r="L482" i="5"/>
  <c r="N482" i="5" s="1"/>
  <c r="K482" i="5"/>
  <c r="I482" i="5"/>
  <c r="G482" i="5"/>
  <c r="E482" i="5"/>
  <c r="L481" i="5"/>
  <c r="N481" i="5" s="1"/>
  <c r="K481" i="5"/>
  <c r="I481" i="5"/>
  <c r="G481" i="5"/>
  <c r="E481" i="5"/>
  <c r="L480" i="5"/>
  <c r="N480" i="5" s="1"/>
  <c r="K480" i="5"/>
  <c r="I480" i="5"/>
  <c r="G480" i="5"/>
  <c r="E480" i="5"/>
  <c r="L479" i="5"/>
  <c r="N479" i="5" s="1"/>
  <c r="K479" i="5"/>
  <c r="I479" i="5"/>
  <c r="G479" i="5"/>
  <c r="E479" i="5"/>
  <c r="L478" i="5"/>
  <c r="N478" i="5" s="1"/>
  <c r="K478" i="5"/>
  <c r="I478" i="5"/>
  <c r="G478" i="5"/>
  <c r="E478" i="5"/>
  <c r="L477" i="5"/>
  <c r="N477" i="5" s="1"/>
  <c r="K477" i="5"/>
  <c r="I477" i="5"/>
  <c r="G477" i="5"/>
  <c r="E477" i="5"/>
  <c r="L476" i="5"/>
  <c r="N476" i="5" s="1"/>
  <c r="K476" i="5"/>
  <c r="I476" i="5"/>
  <c r="G476" i="5"/>
  <c r="E476" i="5"/>
  <c r="L475" i="5"/>
  <c r="N475" i="5" s="1"/>
  <c r="K475" i="5"/>
  <c r="I475" i="5"/>
  <c r="G475" i="5"/>
  <c r="E475" i="5"/>
  <c r="L474" i="5"/>
  <c r="N474" i="5" s="1"/>
  <c r="K474" i="5"/>
  <c r="I474" i="5"/>
  <c r="G474" i="5"/>
  <c r="E474" i="5"/>
  <c r="L473" i="5"/>
  <c r="N473" i="5" s="1"/>
  <c r="K473" i="5"/>
  <c r="I473" i="5"/>
  <c r="G473" i="5"/>
  <c r="E473" i="5"/>
  <c r="L472" i="5"/>
  <c r="N472" i="5" s="1"/>
  <c r="K472" i="5"/>
  <c r="I472" i="5"/>
  <c r="G472" i="5"/>
  <c r="E472" i="5"/>
  <c r="L471" i="5"/>
  <c r="N471" i="5" s="1"/>
  <c r="K471" i="5"/>
  <c r="I471" i="5"/>
  <c r="G471" i="5"/>
  <c r="E471" i="5"/>
  <c r="L470" i="5"/>
  <c r="N470" i="5" s="1"/>
  <c r="K470" i="5"/>
  <c r="I470" i="5"/>
  <c r="G470" i="5"/>
  <c r="E470" i="5"/>
  <c r="L469" i="5"/>
  <c r="N469" i="5" s="1"/>
  <c r="K469" i="5"/>
  <c r="I469" i="5"/>
  <c r="G469" i="5"/>
  <c r="E469" i="5"/>
  <c r="L468" i="5"/>
  <c r="N468" i="5" s="1"/>
  <c r="K468" i="5"/>
  <c r="I468" i="5"/>
  <c r="G468" i="5"/>
  <c r="E468" i="5"/>
  <c r="L467" i="5"/>
  <c r="N467" i="5" s="1"/>
  <c r="K467" i="5"/>
  <c r="I467" i="5"/>
  <c r="G467" i="5"/>
  <c r="E467" i="5"/>
  <c r="L466" i="5"/>
  <c r="N466" i="5" s="1"/>
  <c r="K466" i="5"/>
  <c r="I466" i="5"/>
  <c r="G466" i="5"/>
  <c r="E466" i="5"/>
  <c r="L465" i="5"/>
  <c r="N465" i="5" s="1"/>
  <c r="K465" i="5"/>
  <c r="I465" i="5"/>
  <c r="G465" i="5"/>
  <c r="E465" i="5"/>
  <c r="L464" i="5"/>
  <c r="N464" i="5" s="1"/>
  <c r="K464" i="5"/>
  <c r="I464" i="5"/>
  <c r="G464" i="5"/>
  <c r="E464" i="5"/>
  <c r="L463" i="5"/>
  <c r="N463" i="5" s="1"/>
  <c r="K463" i="5"/>
  <c r="I463" i="5"/>
  <c r="G463" i="5"/>
  <c r="E463" i="5"/>
  <c r="L462" i="5"/>
  <c r="N462" i="5" s="1"/>
  <c r="K462" i="5"/>
  <c r="I462" i="5"/>
  <c r="G462" i="5"/>
  <c r="E462" i="5"/>
  <c r="L461" i="5"/>
  <c r="N461" i="5" s="1"/>
  <c r="K461" i="5"/>
  <c r="I461" i="5"/>
  <c r="G461" i="5"/>
  <c r="E461" i="5"/>
  <c r="L460" i="5"/>
  <c r="N460" i="5" s="1"/>
  <c r="K460" i="5"/>
  <c r="I460" i="5"/>
  <c r="G460" i="5"/>
  <c r="E460" i="5"/>
  <c r="L459" i="5"/>
  <c r="N459" i="5" s="1"/>
  <c r="K459" i="5"/>
  <c r="I459" i="5"/>
  <c r="G459" i="5"/>
  <c r="E459" i="5"/>
  <c r="L458" i="5"/>
  <c r="N458" i="5" s="1"/>
  <c r="K458" i="5"/>
  <c r="I458" i="5"/>
  <c r="G458" i="5"/>
  <c r="E458" i="5"/>
  <c r="L457" i="5"/>
  <c r="N457" i="5" s="1"/>
  <c r="K457" i="5"/>
  <c r="I457" i="5"/>
  <c r="G457" i="5"/>
  <c r="E457" i="5"/>
  <c r="L456" i="5"/>
  <c r="N456" i="5" s="1"/>
  <c r="K456" i="5"/>
  <c r="I456" i="5"/>
  <c r="G456" i="5"/>
  <c r="E456" i="5"/>
  <c r="L455" i="5"/>
  <c r="N455" i="5" s="1"/>
  <c r="K455" i="5"/>
  <c r="I455" i="5"/>
  <c r="G455" i="5"/>
  <c r="E455" i="5"/>
  <c r="L454" i="5"/>
  <c r="N454" i="5" s="1"/>
  <c r="K454" i="5"/>
  <c r="I454" i="5"/>
  <c r="G454" i="5"/>
  <c r="E454" i="5"/>
  <c r="L453" i="5"/>
  <c r="N453" i="5" s="1"/>
  <c r="K453" i="5"/>
  <c r="I453" i="5"/>
  <c r="G453" i="5"/>
  <c r="E453" i="5"/>
  <c r="L452" i="5"/>
  <c r="N452" i="5" s="1"/>
  <c r="K452" i="5"/>
  <c r="I452" i="5"/>
  <c r="G452" i="5"/>
  <c r="E452" i="5"/>
  <c r="L451" i="5"/>
  <c r="N451" i="5" s="1"/>
  <c r="K451" i="5"/>
  <c r="I451" i="5"/>
  <c r="G451" i="5"/>
  <c r="E451" i="5"/>
  <c r="L450" i="5"/>
  <c r="N450" i="5" s="1"/>
  <c r="K450" i="5"/>
  <c r="I450" i="5"/>
  <c r="G450" i="5"/>
  <c r="E450" i="5"/>
  <c r="L448" i="5"/>
  <c r="N448" i="5" s="1"/>
  <c r="K448" i="5"/>
  <c r="I448" i="5"/>
  <c r="G448" i="5"/>
  <c r="E448" i="5"/>
  <c r="L445" i="5"/>
  <c r="N445" i="5" s="1"/>
  <c r="K445" i="5"/>
  <c r="I445" i="5"/>
  <c r="G445" i="5"/>
  <c r="E445" i="5"/>
  <c r="L444" i="5"/>
  <c r="N444" i="5" s="1"/>
  <c r="K444" i="5"/>
  <c r="I444" i="5"/>
  <c r="G444" i="5"/>
  <c r="E444" i="5"/>
  <c r="L443" i="5"/>
  <c r="N443" i="5" s="1"/>
  <c r="K443" i="5"/>
  <c r="I443" i="5"/>
  <c r="G443" i="5"/>
  <c r="E443" i="5"/>
  <c r="L442" i="5"/>
  <c r="N442" i="5" s="1"/>
  <c r="K442" i="5"/>
  <c r="I442" i="5"/>
  <c r="G442" i="5"/>
  <c r="E442" i="5"/>
  <c r="L441" i="5"/>
  <c r="N441" i="5" s="1"/>
  <c r="K441" i="5"/>
  <c r="I441" i="5"/>
  <c r="G441" i="5"/>
  <c r="E441" i="5"/>
  <c r="L440" i="5"/>
  <c r="N440" i="5" s="1"/>
  <c r="K440" i="5"/>
  <c r="I440" i="5"/>
  <c r="G440" i="5"/>
  <c r="E440" i="5"/>
  <c r="L439" i="5"/>
  <c r="N439" i="5" s="1"/>
  <c r="K439" i="5"/>
  <c r="I439" i="5"/>
  <c r="G439" i="5"/>
  <c r="E439" i="5"/>
  <c r="L438" i="5"/>
  <c r="N438" i="5" s="1"/>
  <c r="K438" i="5"/>
  <c r="I438" i="5"/>
  <c r="G438" i="5"/>
  <c r="E438" i="5"/>
  <c r="L436" i="5"/>
  <c r="N436" i="5" s="1"/>
  <c r="K436" i="5"/>
  <c r="I436" i="5"/>
  <c r="G436" i="5"/>
  <c r="E436" i="5"/>
  <c r="L435" i="5"/>
  <c r="N435" i="5" s="1"/>
  <c r="K435" i="5"/>
  <c r="I435" i="5"/>
  <c r="G435" i="5"/>
  <c r="E435" i="5"/>
  <c r="L434" i="5"/>
  <c r="N434" i="5" s="1"/>
  <c r="K434" i="5"/>
  <c r="I434" i="5"/>
  <c r="G434" i="5"/>
  <c r="E434" i="5"/>
  <c r="L433" i="5"/>
  <c r="N433" i="5" s="1"/>
  <c r="K433" i="5"/>
  <c r="I433" i="5"/>
  <c r="G433" i="5"/>
  <c r="E433" i="5"/>
  <c r="L432" i="5"/>
  <c r="N432" i="5" s="1"/>
  <c r="K432" i="5"/>
  <c r="I432" i="5"/>
  <c r="G432" i="5"/>
  <c r="E432" i="5"/>
  <c r="L431" i="5"/>
  <c r="N431" i="5" s="1"/>
  <c r="K431" i="5"/>
  <c r="I431" i="5"/>
  <c r="G431" i="5"/>
  <c r="E431" i="5"/>
  <c r="L430" i="5"/>
  <c r="N430" i="5" s="1"/>
  <c r="K430" i="5"/>
  <c r="I430" i="5"/>
  <c r="G430" i="5"/>
  <c r="E430" i="5"/>
  <c r="L429" i="5"/>
  <c r="N429" i="5" s="1"/>
  <c r="K429" i="5"/>
  <c r="I429" i="5"/>
  <c r="G429" i="5"/>
  <c r="E429" i="5"/>
  <c r="L428" i="5"/>
  <c r="N428" i="5" s="1"/>
  <c r="K428" i="5"/>
  <c r="I428" i="5"/>
  <c r="G428" i="5"/>
  <c r="E428" i="5"/>
  <c r="L427" i="5"/>
  <c r="N427" i="5" s="1"/>
  <c r="K427" i="5"/>
  <c r="I427" i="5"/>
  <c r="G427" i="5"/>
  <c r="E427" i="5"/>
  <c r="L426" i="5"/>
  <c r="N426" i="5" s="1"/>
  <c r="K426" i="5"/>
  <c r="I426" i="5"/>
  <c r="G426" i="5"/>
  <c r="E426" i="5"/>
  <c r="L425" i="5"/>
  <c r="N425" i="5" s="1"/>
  <c r="K425" i="5"/>
  <c r="I425" i="5"/>
  <c r="G425" i="5"/>
  <c r="E425" i="5"/>
  <c r="L424" i="5"/>
  <c r="N424" i="5" s="1"/>
  <c r="K424" i="5"/>
  <c r="I424" i="5"/>
  <c r="G424" i="5"/>
  <c r="E424" i="5"/>
  <c r="L423" i="5"/>
  <c r="N423" i="5" s="1"/>
  <c r="K423" i="5"/>
  <c r="I423" i="5"/>
  <c r="G423" i="5"/>
  <c r="E423" i="5"/>
  <c r="L422" i="5"/>
  <c r="N422" i="5" s="1"/>
  <c r="K422" i="5"/>
  <c r="I422" i="5"/>
  <c r="G422" i="5"/>
  <c r="E422" i="5"/>
  <c r="L421" i="5"/>
  <c r="N421" i="5" s="1"/>
  <c r="K421" i="5"/>
  <c r="I421" i="5"/>
  <c r="G421" i="5"/>
  <c r="E421" i="5"/>
  <c r="L420" i="5"/>
  <c r="N420" i="5" s="1"/>
  <c r="K420" i="5"/>
  <c r="I420" i="5"/>
  <c r="G420" i="5"/>
  <c r="E420" i="5"/>
  <c r="L419" i="5"/>
  <c r="N419" i="5" s="1"/>
  <c r="K419" i="5"/>
  <c r="I419" i="5"/>
  <c r="G419" i="5"/>
  <c r="E419" i="5"/>
  <c r="L418" i="5"/>
  <c r="N418" i="5" s="1"/>
  <c r="K418" i="5"/>
  <c r="I418" i="5"/>
  <c r="G418" i="5"/>
  <c r="E418" i="5"/>
  <c r="L417" i="5"/>
  <c r="N417" i="5" s="1"/>
  <c r="K417" i="5"/>
  <c r="I417" i="5"/>
  <c r="G417" i="5"/>
  <c r="E417" i="5"/>
  <c r="L416" i="5"/>
  <c r="N416" i="5" s="1"/>
  <c r="K416" i="5"/>
  <c r="I416" i="5"/>
  <c r="G416" i="5"/>
  <c r="E416" i="5"/>
  <c r="L415" i="5"/>
  <c r="N415" i="5" s="1"/>
  <c r="K415" i="5"/>
  <c r="I415" i="5"/>
  <c r="G415" i="5"/>
  <c r="E415" i="5"/>
  <c r="L414" i="5"/>
  <c r="N414" i="5" s="1"/>
  <c r="K414" i="5"/>
  <c r="I414" i="5"/>
  <c r="G414" i="5"/>
  <c r="E414" i="5"/>
  <c r="L413" i="5"/>
  <c r="N413" i="5" s="1"/>
  <c r="K413" i="5"/>
  <c r="I413" i="5"/>
  <c r="G413" i="5"/>
  <c r="E413" i="5"/>
  <c r="L412" i="5"/>
  <c r="N412" i="5" s="1"/>
  <c r="K412" i="5"/>
  <c r="I412" i="5"/>
  <c r="G412" i="5"/>
  <c r="E412" i="5"/>
  <c r="L410" i="5"/>
  <c r="N410" i="5" s="1"/>
  <c r="K410" i="5"/>
  <c r="I410" i="5"/>
  <c r="G410" i="5"/>
  <c r="E410" i="5"/>
  <c r="L409" i="5"/>
  <c r="N409" i="5" s="1"/>
  <c r="K409" i="5"/>
  <c r="I409" i="5"/>
  <c r="G409" i="5"/>
  <c r="E409" i="5"/>
  <c r="L408" i="5"/>
  <c r="N408" i="5" s="1"/>
  <c r="K408" i="5"/>
  <c r="I408" i="5"/>
  <c r="G408" i="5"/>
  <c r="E408" i="5"/>
  <c r="L407" i="5"/>
  <c r="N407" i="5" s="1"/>
  <c r="K407" i="5"/>
  <c r="I407" i="5"/>
  <c r="G407" i="5"/>
  <c r="E407" i="5"/>
  <c r="L406" i="5"/>
  <c r="N406" i="5" s="1"/>
  <c r="K406" i="5"/>
  <c r="I406" i="5"/>
  <c r="G406" i="5"/>
  <c r="E406" i="5"/>
  <c r="L405" i="5"/>
  <c r="N405" i="5" s="1"/>
  <c r="K405" i="5"/>
  <c r="I405" i="5"/>
  <c r="G405" i="5"/>
  <c r="E405" i="5"/>
  <c r="L404" i="5"/>
  <c r="N404" i="5" s="1"/>
  <c r="K404" i="5"/>
  <c r="I404" i="5"/>
  <c r="G404" i="5"/>
  <c r="E404" i="5"/>
  <c r="L403" i="5"/>
  <c r="N403" i="5" s="1"/>
  <c r="K403" i="5"/>
  <c r="I403" i="5"/>
  <c r="G403" i="5"/>
  <c r="E403" i="5"/>
  <c r="L402" i="5"/>
  <c r="N402" i="5" s="1"/>
  <c r="K402" i="5"/>
  <c r="I402" i="5"/>
  <c r="G402" i="5"/>
  <c r="E402" i="5"/>
  <c r="L401" i="5"/>
  <c r="N401" i="5" s="1"/>
  <c r="K401" i="5"/>
  <c r="I401" i="5"/>
  <c r="G401" i="5"/>
  <c r="E401" i="5"/>
  <c r="L400" i="5"/>
  <c r="N400" i="5" s="1"/>
  <c r="K400" i="5"/>
  <c r="I400" i="5"/>
  <c r="G400" i="5"/>
  <c r="E400" i="5"/>
  <c r="L399" i="5"/>
  <c r="N399" i="5" s="1"/>
  <c r="K399" i="5"/>
  <c r="I399" i="5"/>
  <c r="G399" i="5"/>
  <c r="E399" i="5"/>
  <c r="L398" i="5"/>
  <c r="N398" i="5" s="1"/>
  <c r="K398" i="5"/>
  <c r="I398" i="5"/>
  <c r="G398" i="5"/>
  <c r="E398" i="5"/>
  <c r="L397" i="5"/>
  <c r="N397" i="5" s="1"/>
  <c r="K397" i="5"/>
  <c r="I397" i="5"/>
  <c r="G397" i="5"/>
  <c r="E397" i="5"/>
  <c r="L394" i="5"/>
  <c r="N394" i="5" s="1"/>
  <c r="K394" i="5"/>
  <c r="I394" i="5"/>
  <c r="G394" i="5"/>
  <c r="E394" i="5"/>
  <c r="L393" i="5"/>
  <c r="N393" i="5" s="1"/>
  <c r="K393" i="5"/>
  <c r="I393" i="5"/>
  <c r="G393" i="5"/>
  <c r="E393" i="5"/>
  <c r="L392" i="5"/>
  <c r="N392" i="5" s="1"/>
  <c r="K392" i="5"/>
  <c r="I392" i="5"/>
  <c r="G392" i="5"/>
  <c r="E392" i="5"/>
  <c r="L391" i="5"/>
  <c r="N391" i="5" s="1"/>
  <c r="K391" i="5"/>
  <c r="I391" i="5"/>
  <c r="G391" i="5"/>
  <c r="E391" i="5"/>
  <c r="L390" i="5"/>
  <c r="N390" i="5" s="1"/>
  <c r="K390" i="5"/>
  <c r="I390" i="5"/>
  <c r="G390" i="5"/>
  <c r="E390" i="5"/>
  <c r="L389" i="5"/>
  <c r="N389" i="5" s="1"/>
  <c r="K389" i="5"/>
  <c r="I389" i="5"/>
  <c r="G389" i="5"/>
  <c r="E389" i="5"/>
  <c r="L388" i="5"/>
  <c r="N388" i="5" s="1"/>
  <c r="K388" i="5"/>
  <c r="I388" i="5"/>
  <c r="G388" i="5"/>
  <c r="E388" i="5"/>
  <c r="L387" i="5"/>
  <c r="N387" i="5" s="1"/>
  <c r="K387" i="5"/>
  <c r="I387" i="5"/>
  <c r="G387" i="5"/>
  <c r="E387" i="5"/>
  <c r="L386" i="5"/>
  <c r="N386" i="5" s="1"/>
  <c r="K386" i="5"/>
  <c r="I386" i="5"/>
  <c r="G386" i="5"/>
  <c r="E386" i="5"/>
  <c r="L385" i="5"/>
  <c r="N385" i="5" s="1"/>
  <c r="K385" i="5"/>
  <c r="I385" i="5"/>
  <c r="G385" i="5"/>
  <c r="E385" i="5"/>
  <c r="L384" i="5"/>
  <c r="N384" i="5" s="1"/>
  <c r="K384" i="5"/>
  <c r="I384" i="5"/>
  <c r="G384" i="5"/>
  <c r="E384" i="5"/>
  <c r="L383" i="5"/>
  <c r="N383" i="5" s="1"/>
  <c r="K383" i="5"/>
  <c r="I383" i="5"/>
  <c r="G383" i="5"/>
  <c r="E383" i="5"/>
  <c r="L382" i="5"/>
  <c r="N382" i="5" s="1"/>
  <c r="K382" i="5"/>
  <c r="I382" i="5"/>
  <c r="G382" i="5"/>
  <c r="E382" i="5"/>
  <c r="L381" i="5"/>
  <c r="N381" i="5" s="1"/>
  <c r="K381" i="5"/>
  <c r="I381" i="5"/>
  <c r="G381" i="5"/>
  <c r="E381" i="5"/>
  <c r="L380" i="5"/>
  <c r="N380" i="5" s="1"/>
  <c r="K380" i="5"/>
  <c r="I380" i="5"/>
  <c r="G380" i="5"/>
  <c r="E380" i="5"/>
  <c r="L379" i="5"/>
  <c r="N379" i="5" s="1"/>
  <c r="K379" i="5"/>
  <c r="I379" i="5"/>
  <c r="G379" i="5"/>
  <c r="E379" i="5"/>
  <c r="L378" i="5"/>
  <c r="N378" i="5" s="1"/>
  <c r="K378" i="5"/>
  <c r="I378" i="5"/>
  <c r="G378" i="5"/>
  <c r="E378" i="5"/>
  <c r="L377" i="5"/>
  <c r="N377" i="5" s="1"/>
  <c r="K377" i="5"/>
  <c r="I377" i="5"/>
  <c r="G377" i="5"/>
  <c r="E377" i="5"/>
  <c r="L376" i="5"/>
  <c r="N376" i="5" s="1"/>
  <c r="K376" i="5"/>
  <c r="I376" i="5"/>
  <c r="G376" i="5"/>
  <c r="E376" i="5"/>
  <c r="L375" i="5"/>
  <c r="N375" i="5" s="1"/>
  <c r="K375" i="5"/>
  <c r="I375" i="5"/>
  <c r="G375" i="5"/>
  <c r="E375" i="5"/>
  <c r="L373" i="5"/>
  <c r="N373" i="5" s="1"/>
  <c r="K373" i="5"/>
  <c r="I373" i="5"/>
  <c r="G373" i="5"/>
  <c r="E373" i="5"/>
  <c r="L372" i="5"/>
  <c r="N372" i="5" s="1"/>
  <c r="K372" i="5"/>
  <c r="I372" i="5"/>
  <c r="G372" i="5"/>
  <c r="E372" i="5"/>
  <c r="L371" i="5"/>
  <c r="N371" i="5" s="1"/>
  <c r="K371" i="5"/>
  <c r="I371" i="5"/>
  <c r="G371" i="5"/>
  <c r="E371" i="5"/>
  <c r="L370" i="5"/>
  <c r="N370" i="5" s="1"/>
  <c r="K370" i="5"/>
  <c r="I370" i="5"/>
  <c r="G370" i="5"/>
  <c r="E370" i="5"/>
  <c r="L369" i="5"/>
  <c r="N369" i="5" s="1"/>
  <c r="K369" i="5"/>
  <c r="I369" i="5"/>
  <c r="G369" i="5"/>
  <c r="E369" i="5"/>
  <c r="L368" i="5"/>
  <c r="N368" i="5" s="1"/>
  <c r="K368" i="5"/>
  <c r="G368" i="5"/>
  <c r="E368" i="5"/>
  <c r="L366" i="5"/>
  <c r="N366" i="5" s="1"/>
  <c r="K366" i="5"/>
  <c r="I366" i="5"/>
  <c r="G366" i="5"/>
  <c r="E366" i="5"/>
  <c r="L365" i="5"/>
  <c r="N365" i="5" s="1"/>
  <c r="K365" i="5"/>
  <c r="I365" i="5"/>
  <c r="G365" i="5"/>
  <c r="E365" i="5"/>
  <c r="L364" i="5"/>
  <c r="N364" i="5" s="1"/>
  <c r="K364" i="5"/>
  <c r="I364" i="5"/>
  <c r="G364" i="5"/>
  <c r="E364" i="5"/>
  <c r="L363" i="5"/>
  <c r="N363" i="5" s="1"/>
  <c r="K363" i="5"/>
  <c r="I363" i="5"/>
  <c r="G363" i="5"/>
  <c r="E363" i="5"/>
  <c r="L362" i="5"/>
  <c r="N362" i="5" s="1"/>
  <c r="K362" i="5"/>
  <c r="I362" i="5"/>
  <c r="G362" i="5"/>
  <c r="E362" i="5"/>
  <c r="L361" i="5"/>
  <c r="N361" i="5" s="1"/>
  <c r="K361" i="5"/>
  <c r="I361" i="5"/>
  <c r="G361" i="5"/>
  <c r="E361" i="5"/>
  <c r="L360" i="5"/>
  <c r="N360" i="5" s="1"/>
  <c r="K360" i="5"/>
  <c r="I360" i="5"/>
  <c r="G360" i="5"/>
  <c r="E360" i="5"/>
  <c r="L359" i="5"/>
  <c r="N359" i="5" s="1"/>
  <c r="K359" i="5"/>
  <c r="I359" i="5"/>
  <c r="G359" i="5"/>
  <c r="E359" i="5"/>
  <c r="L358" i="5"/>
  <c r="N358" i="5" s="1"/>
  <c r="K358" i="5"/>
  <c r="I358" i="5"/>
  <c r="G358" i="5"/>
  <c r="E358" i="5"/>
  <c r="L357" i="5"/>
  <c r="N357" i="5" s="1"/>
  <c r="K357" i="5"/>
  <c r="I357" i="5"/>
  <c r="G357" i="5"/>
  <c r="E357" i="5"/>
  <c r="L356" i="5"/>
  <c r="N356" i="5" s="1"/>
  <c r="K356" i="5"/>
  <c r="I356" i="5"/>
  <c r="G356" i="5"/>
  <c r="E356" i="5"/>
  <c r="L355" i="5"/>
  <c r="N355" i="5" s="1"/>
  <c r="K355" i="5"/>
  <c r="I355" i="5"/>
  <c r="G355" i="5"/>
  <c r="E355" i="5"/>
  <c r="L354" i="5"/>
  <c r="N354" i="5" s="1"/>
  <c r="K354" i="5"/>
  <c r="I354" i="5"/>
  <c r="G354" i="5"/>
  <c r="E354" i="5"/>
  <c r="L353" i="5"/>
  <c r="N353" i="5" s="1"/>
  <c r="K353" i="5"/>
  <c r="I353" i="5"/>
  <c r="G353" i="5"/>
  <c r="E353" i="5"/>
  <c r="L352" i="5"/>
  <c r="N352" i="5" s="1"/>
  <c r="K352" i="5"/>
  <c r="I352" i="5"/>
  <c r="G352" i="5"/>
  <c r="E352" i="5"/>
  <c r="L351" i="5"/>
  <c r="N351" i="5" s="1"/>
  <c r="K351" i="5"/>
  <c r="I351" i="5"/>
  <c r="G351" i="5"/>
  <c r="E351" i="5"/>
  <c r="L350" i="5"/>
  <c r="N350" i="5" s="1"/>
  <c r="K350" i="5"/>
  <c r="I350" i="5"/>
  <c r="G350" i="5"/>
  <c r="E350" i="5"/>
  <c r="L349" i="5"/>
  <c r="N349" i="5" s="1"/>
  <c r="K349" i="5"/>
  <c r="I349" i="5"/>
  <c r="G349" i="5"/>
  <c r="E349" i="5"/>
  <c r="L348" i="5"/>
  <c r="N348" i="5" s="1"/>
  <c r="K348" i="5"/>
  <c r="I348" i="5"/>
  <c r="G348" i="5"/>
  <c r="E348" i="5"/>
  <c r="L347" i="5"/>
  <c r="N347" i="5" s="1"/>
  <c r="K347" i="5"/>
  <c r="I347" i="5"/>
  <c r="G347" i="5"/>
  <c r="E347" i="5"/>
  <c r="L346" i="5"/>
  <c r="N346" i="5" s="1"/>
  <c r="K346" i="5"/>
  <c r="I346" i="5"/>
  <c r="G346" i="5"/>
  <c r="E346" i="5"/>
  <c r="L345" i="5"/>
  <c r="N345" i="5" s="1"/>
  <c r="K345" i="5"/>
  <c r="I345" i="5"/>
  <c r="G345" i="5"/>
  <c r="E345" i="5"/>
  <c r="L344" i="5"/>
  <c r="N344" i="5" s="1"/>
  <c r="K344" i="5"/>
  <c r="I344" i="5"/>
  <c r="G344" i="5"/>
  <c r="E344" i="5"/>
  <c r="L343" i="5"/>
  <c r="N343" i="5" s="1"/>
  <c r="K343" i="5"/>
  <c r="I343" i="5"/>
  <c r="G343" i="5"/>
  <c r="E343" i="5"/>
  <c r="L342" i="5"/>
  <c r="N342" i="5" s="1"/>
  <c r="K342" i="5"/>
  <c r="I342" i="5"/>
  <c r="G342" i="5"/>
  <c r="E342" i="5"/>
  <c r="L341" i="5"/>
  <c r="N341" i="5" s="1"/>
  <c r="K341" i="5"/>
  <c r="I341" i="5"/>
  <c r="G341" i="5"/>
  <c r="E341" i="5"/>
  <c r="L340" i="5"/>
  <c r="N340" i="5" s="1"/>
  <c r="K340" i="5"/>
  <c r="I340" i="5"/>
  <c r="G340" i="5"/>
  <c r="E340" i="5"/>
  <c r="L339" i="5"/>
  <c r="N339" i="5" s="1"/>
  <c r="K339" i="5"/>
  <c r="I339" i="5"/>
  <c r="G339" i="5"/>
  <c r="E339" i="5"/>
  <c r="L338" i="5"/>
  <c r="N338" i="5" s="1"/>
  <c r="K338" i="5"/>
  <c r="I338" i="5"/>
  <c r="G338" i="5"/>
  <c r="E338" i="5"/>
  <c r="L337" i="5"/>
  <c r="N337" i="5" s="1"/>
  <c r="K337" i="5"/>
  <c r="I337" i="5"/>
  <c r="G337" i="5"/>
  <c r="E337" i="5"/>
  <c r="L336" i="5"/>
  <c r="N336" i="5" s="1"/>
  <c r="K336" i="5"/>
  <c r="I336" i="5"/>
  <c r="G336" i="5"/>
  <c r="E336" i="5"/>
  <c r="L335" i="5"/>
  <c r="N335" i="5" s="1"/>
  <c r="K335" i="5"/>
  <c r="I335" i="5"/>
  <c r="G335" i="5"/>
  <c r="E335" i="5"/>
  <c r="L334" i="5"/>
  <c r="N334" i="5" s="1"/>
  <c r="K334" i="5"/>
  <c r="I334" i="5"/>
  <c r="G334" i="5"/>
  <c r="E334" i="5"/>
  <c r="L333" i="5"/>
  <c r="N333" i="5" s="1"/>
  <c r="K333" i="5"/>
  <c r="I333" i="5"/>
  <c r="G333" i="5"/>
  <c r="E333" i="5"/>
  <c r="L332" i="5"/>
  <c r="N332" i="5" s="1"/>
  <c r="K332" i="5"/>
  <c r="I332" i="5"/>
  <c r="G332" i="5"/>
  <c r="E332" i="5"/>
  <c r="L331" i="5"/>
  <c r="N331" i="5" s="1"/>
  <c r="K331" i="5"/>
  <c r="I331" i="5"/>
  <c r="G331" i="5"/>
  <c r="E331" i="5"/>
  <c r="L330" i="5"/>
  <c r="N330" i="5" s="1"/>
  <c r="K330" i="5"/>
  <c r="I330" i="5"/>
  <c r="G330" i="5"/>
  <c r="E330" i="5"/>
  <c r="L329" i="5"/>
  <c r="N329" i="5" s="1"/>
  <c r="K329" i="5"/>
  <c r="I329" i="5"/>
  <c r="G329" i="5"/>
  <c r="E329" i="5"/>
  <c r="L328" i="5"/>
  <c r="N328" i="5" s="1"/>
  <c r="K328" i="5"/>
  <c r="I328" i="5"/>
  <c r="G328" i="5"/>
  <c r="E328" i="5"/>
  <c r="L327" i="5"/>
  <c r="N327" i="5" s="1"/>
  <c r="K327" i="5"/>
  <c r="I327" i="5"/>
  <c r="G327" i="5"/>
  <c r="E327" i="5"/>
  <c r="L326" i="5"/>
  <c r="N326" i="5" s="1"/>
  <c r="K326" i="5"/>
  <c r="I326" i="5"/>
  <c r="G326" i="5"/>
  <c r="E326" i="5"/>
  <c r="L325" i="5"/>
  <c r="N325" i="5" s="1"/>
  <c r="K325" i="5"/>
  <c r="I325" i="5"/>
  <c r="G325" i="5"/>
  <c r="E325" i="5"/>
  <c r="L324" i="5"/>
  <c r="N324" i="5" s="1"/>
  <c r="K324" i="5"/>
  <c r="I324" i="5"/>
  <c r="G324" i="5"/>
  <c r="E324" i="5"/>
  <c r="L323" i="5"/>
  <c r="N323" i="5" s="1"/>
  <c r="K323" i="5"/>
  <c r="I323" i="5"/>
  <c r="G323" i="5"/>
  <c r="E323" i="5"/>
  <c r="L322" i="5"/>
  <c r="N322" i="5" s="1"/>
  <c r="K322" i="5"/>
  <c r="I322" i="5"/>
  <c r="G322" i="5"/>
  <c r="E322" i="5"/>
  <c r="L321" i="5"/>
  <c r="N321" i="5" s="1"/>
  <c r="K321" i="5"/>
  <c r="I321" i="5"/>
  <c r="G321" i="5"/>
  <c r="E321" i="5"/>
  <c r="L319" i="5"/>
  <c r="N319" i="5" s="1"/>
  <c r="K319" i="5"/>
  <c r="I319" i="5"/>
  <c r="G319" i="5"/>
  <c r="E319" i="5"/>
  <c r="L316" i="5"/>
  <c r="N316" i="5" s="1"/>
  <c r="K316" i="5"/>
  <c r="I316" i="5"/>
  <c r="G316" i="5"/>
  <c r="E316" i="5"/>
  <c r="L315" i="5"/>
  <c r="N315" i="5" s="1"/>
  <c r="K315" i="5"/>
  <c r="I315" i="5"/>
  <c r="G315" i="5"/>
  <c r="E315" i="5"/>
  <c r="L314" i="5"/>
  <c r="N314" i="5" s="1"/>
  <c r="K314" i="5"/>
  <c r="I314" i="5"/>
  <c r="G314" i="5"/>
  <c r="E314" i="5"/>
  <c r="L313" i="5"/>
  <c r="N313" i="5" s="1"/>
  <c r="K313" i="5"/>
  <c r="I313" i="5"/>
  <c r="G313" i="5"/>
  <c r="E313" i="5"/>
  <c r="L312" i="5"/>
  <c r="N312" i="5" s="1"/>
  <c r="K312" i="5"/>
  <c r="I312" i="5"/>
  <c r="G312" i="5"/>
  <c r="E312" i="5"/>
  <c r="L311" i="5"/>
  <c r="N311" i="5" s="1"/>
  <c r="K311" i="5"/>
  <c r="I311" i="5"/>
  <c r="G311" i="5"/>
  <c r="E311" i="5"/>
  <c r="L310" i="5"/>
  <c r="N310" i="5" s="1"/>
  <c r="K310" i="5"/>
  <c r="I310" i="5"/>
  <c r="G310" i="5"/>
  <c r="E310" i="5"/>
  <c r="L309" i="5"/>
  <c r="N309" i="5" s="1"/>
  <c r="K309" i="5"/>
  <c r="I309" i="5"/>
  <c r="G309" i="5"/>
  <c r="E309" i="5"/>
  <c r="L307" i="5"/>
  <c r="N307" i="5" s="1"/>
  <c r="K307" i="5"/>
  <c r="I307" i="5"/>
  <c r="G307" i="5"/>
  <c r="E307" i="5"/>
  <c r="L306" i="5"/>
  <c r="N306" i="5" s="1"/>
  <c r="K306" i="5"/>
  <c r="I306" i="5"/>
  <c r="G306" i="5"/>
  <c r="E306" i="5"/>
  <c r="L305" i="5"/>
  <c r="N305" i="5" s="1"/>
  <c r="K305" i="5"/>
  <c r="I305" i="5"/>
  <c r="G305" i="5"/>
  <c r="E305" i="5"/>
  <c r="L301" i="5"/>
  <c r="N301" i="5" s="1"/>
  <c r="K301" i="5"/>
  <c r="I301" i="5"/>
  <c r="G301" i="5"/>
  <c r="E301" i="5"/>
  <c r="L300" i="5"/>
  <c r="N300" i="5" s="1"/>
  <c r="K300" i="5"/>
  <c r="I300" i="5"/>
  <c r="G300" i="5"/>
  <c r="E300" i="5"/>
  <c r="L299" i="5"/>
  <c r="N299" i="5" s="1"/>
  <c r="K299" i="5"/>
  <c r="I299" i="5"/>
  <c r="G299" i="5"/>
  <c r="E299" i="5"/>
  <c r="L298" i="5"/>
  <c r="N298" i="5" s="1"/>
  <c r="K298" i="5"/>
  <c r="I298" i="5"/>
  <c r="G298" i="5"/>
  <c r="E298" i="5"/>
  <c r="L297" i="5"/>
  <c r="N297" i="5" s="1"/>
  <c r="K297" i="5"/>
  <c r="I297" i="5"/>
  <c r="G297" i="5"/>
  <c r="E297" i="5"/>
  <c r="L296" i="5"/>
  <c r="N296" i="5" s="1"/>
  <c r="K296" i="5"/>
  <c r="I296" i="5"/>
  <c r="G296" i="5"/>
  <c r="E296" i="5"/>
  <c r="L295" i="5"/>
  <c r="N295" i="5" s="1"/>
  <c r="K295" i="5"/>
  <c r="I295" i="5"/>
  <c r="G295" i="5"/>
  <c r="E295" i="5"/>
  <c r="L294" i="5"/>
  <c r="N294" i="5" s="1"/>
  <c r="K294" i="5"/>
  <c r="I294" i="5"/>
  <c r="G294" i="5"/>
  <c r="E294" i="5"/>
  <c r="L293" i="5"/>
  <c r="N293" i="5" s="1"/>
  <c r="K293" i="5"/>
  <c r="I293" i="5"/>
  <c r="G293" i="5"/>
  <c r="E293" i="5"/>
  <c r="L292" i="5"/>
  <c r="N292" i="5" s="1"/>
  <c r="K292" i="5"/>
  <c r="I292" i="5"/>
  <c r="G292" i="5"/>
  <c r="E292" i="5"/>
  <c r="L291" i="5"/>
  <c r="N291" i="5" s="1"/>
  <c r="K291" i="5"/>
  <c r="I291" i="5"/>
  <c r="G291" i="5"/>
  <c r="E291" i="5"/>
  <c r="L290" i="5"/>
  <c r="N290" i="5" s="1"/>
  <c r="K290" i="5"/>
  <c r="I290" i="5"/>
  <c r="G290" i="5"/>
  <c r="E290" i="5"/>
  <c r="L289" i="5"/>
  <c r="N289" i="5" s="1"/>
  <c r="K289" i="5"/>
  <c r="I289" i="5"/>
  <c r="G289" i="5"/>
  <c r="E289" i="5"/>
  <c r="L288" i="5"/>
  <c r="N288" i="5" s="1"/>
  <c r="K288" i="5"/>
  <c r="I288" i="5"/>
  <c r="G288" i="5"/>
  <c r="E288" i="5"/>
  <c r="L287" i="5"/>
  <c r="N287" i="5" s="1"/>
  <c r="K287" i="5"/>
  <c r="I287" i="5"/>
  <c r="G287" i="5"/>
  <c r="E287" i="5"/>
  <c r="L286" i="5"/>
  <c r="N286" i="5" s="1"/>
  <c r="K286" i="5"/>
  <c r="I286" i="5"/>
  <c r="G286" i="5"/>
  <c r="E286" i="5"/>
  <c r="L285" i="5"/>
  <c r="N285" i="5" s="1"/>
  <c r="K285" i="5"/>
  <c r="I285" i="5"/>
  <c r="G285" i="5"/>
  <c r="E285" i="5"/>
  <c r="L284" i="5"/>
  <c r="N284" i="5" s="1"/>
  <c r="K284" i="5"/>
  <c r="I284" i="5"/>
  <c r="G284" i="5"/>
  <c r="E284" i="5"/>
  <c r="L283" i="5"/>
  <c r="N283" i="5" s="1"/>
  <c r="K283" i="5"/>
  <c r="I283" i="5"/>
  <c r="G283" i="5"/>
  <c r="E283" i="5"/>
  <c r="L282" i="5"/>
  <c r="N282" i="5" s="1"/>
  <c r="K282" i="5"/>
  <c r="I282" i="5"/>
  <c r="G282" i="5"/>
  <c r="E282" i="5"/>
  <c r="L281" i="5"/>
  <c r="N281" i="5" s="1"/>
  <c r="K281" i="5"/>
  <c r="I281" i="5"/>
  <c r="G281" i="5"/>
  <c r="E281" i="5"/>
  <c r="L280" i="5"/>
  <c r="N280" i="5" s="1"/>
  <c r="K280" i="5"/>
  <c r="I280" i="5"/>
  <c r="G280" i="5"/>
  <c r="E280" i="5"/>
  <c r="L279" i="5"/>
  <c r="N279" i="5" s="1"/>
  <c r="K279" i="5"/>
  <c r="I279" i="5"/>
  <c r="G279" i="5"/>
  <c r="E279" i="5"/>
  <c r="L278" i="5"/>
  <c r="N278" i="5" s="1"/>
  <c r="K278" i="5"/>
  <c r="I278" i="5"/>
  <c r="G278" i="5"/>
  <c r="E278" i="5"/>
  <c r="L277" i="5"/>
  <c r="N277" i="5" s="1"/>
  <c r="K277" i="5"/>
  <c r="I277" i="5"/>
  <c r="G277" i="5"/>
  <c r="E277" i="5"/>
  <c r="L276" i="5"/>
  <c r="N276" i="5" s="1"/>
  <c r="K276" i="5"/>
  <c r="I276" i="5"/>
  <c r="G276" i="5"/>
  <c r="E276" i="5"/>
  <c r="L275" i="5"/>
  <c r="N275" i="5" s="1"/>
  <c r="K275" i="5"/>
  <c r="I275" i="5"/>
  <c r="G275" i="5"/>
  <c r="E275" i="5"/>
  <c r="L274" i="5"/>
  <c r="N274" i="5" s="1"/>
  <c r="K274" i="5"/>
  <c r="I274" i="5"/>
  <c r="G274" i="5"/>
  <c r="E274" i="5"/>
  <c r="L273" i="5"/>
  <c r="N273" i="5" s="1"/>
  <c r="K273" i="5"/>
  <c r="I273" i="5"/>
  <c r="G273" i="5"/>
  <c r="E273" i="5"/>
  <c r="L272" i="5"/>
  <c r="N272" i="5" s="1"/>
  <c r="K272" i="5"/>
  <c r="I272" i="5"/>
  <c r="G272" i="5"/>
  <c r="E272" i="5"/>
  <c r="L271" i="5"/>
  <c r="N271" i="5" s="1"/>
  <c r="K271" i="5"/>
  <c r="I271" i="5"/>
  <c r="G271" i="5"/>
  <c r="E271" i="5"/>
  <c r="L270" i="5"/>
  <c r="N270" i="5" s="1"/>
  <c r="K270" i="5"/>
  <c r="I270" i="5"/>
  <c r="G270" i="5"/>
  <c r="E270" i="5"/>
  <c r="L269" i="5"/>
  <c r="N269" i="5" s="1"/>
  <c r="K269" i="5"/>
  <c r="I269" i="5"/>
  <c r="G269" i="5"/>
  <c r="E269" i="5"/>
  <c r="L268" i="5"/>
  <c r="N268" i="5" s="1"/>
  <c r="K268" i="5"/>
  <c r="I268" i="5"/>
  <c r="G268" i="5"/>
  <c r="E268" i="5"/>
  <c r="L267" i="5"/>
  <c r="N267" i="5" s="1"/>
  <c r="K267" i="5"/>
  <c r="I267" i="5"/>
  <c r="G267" i="5"/>
  <c r="E267" i="5"/>
  <c r="L266" i="5"/>
  <c r="N266" i="5" s="1"/>
  <c r="K266" i="5"/>
  <c r="I266" i="5"/>
  <c r="G266" i="5"/>
  <c r="E266" i="5"/>
  <c r="L265" i="5"/>
  <c r="N265" i="5" s="1"/>
  <c r="K265" i="5"/>
  <c r="I265" i="5"/>
  <c r="G265" i="5"/>
  <c r="E265" i="5"/>
  <c r="L264" i="5"/>
  <c r="N264" i="5" s="1"/>
  <c r="K264" i="5"/>
  <c r="I264" i="5"/>
  <c r="G264" i="5"/>
  <c r="E264" i="5"/>
  <c r="L263" i="5"/>
  <c r="N263" i="5" s="1"/>
  <c r="K263" i="5"/>
  <c r="I263" i="5"/>
  <c r="G263" i="5"/>
  <c r="E263" i="5"/>
  <c r="L262" i="5"/>
  <c r="N262" i="5" s="1"/>
  <c r="K262" i="5"/>
  <c r="I262" i="5"/>
  <c r="G262" i="5"/>
  <c r="E262" i="5"/>
  <c r="L261" i="5"/>
  <c r="N261" i="5" s="1"/>
  <c r="K261" i="5"/>
  <c r="I261" i="5"/>
  <c r="G261" i="5"/>
  <c r="E261" i="5"/>
  <c r="L260" i="5"/>
  <c r="N260" i="5" s="1"/>
  <c r="K260" i="5"/>
  <c r="I260" i="5"/>
  <c r="G260" i="5"/>
  <c r="E260" i="5"/>
  <c r="L259" i="5"/>
  <c r="N259" i="5" s="1"/>
  <c r="K259" i="5"/>
  <c r="I259" i="5"/>
  <c r="G259" i="5"/>
  <c r="E259" i="5"/>
  <c r="L258" i="5"/>
  <c r="N258" i="5" s="1"/>
  <c r="K258" i="5"/>
  <c r="I258" i="5"/>
  <c r="G258" i="5"/>
  <c r="E258" i="5"/>
  <c r="L257" i="5"/>
  <c r="N257" i="5" s="1"/>
  <c r="K257" i="5"/>
  <c r="I257" i="5"/>
  <c r="G257" i="5"/>
  <c r="E257" i="5"/>
  <c r="L256" i="5"/>
  <c r="N256" i="5" s="1"/>
  <c r="K256" i="5"/>
  <c r="I256" i="5"/>
  <c r="G256" i="5"/>
  <c r="E256" i="5"/>
  <c r="L255" i="5"/>
  <c r="N255" i="5" s="1"/>
  <c r="K255" i="5"/>
  <c r="I255" i="5"/>
  <c r="G255" i="5"/>
  <c r="E255" i="5"/>
  <c r="L254" i="5"/>
  <c r="N254" i="5" s="1"/>
  <c r="K254" i="5"/>
  <c r="I254" i="5"/>
  <c r="G254" i="5"/>
  <c r="E254" i="5"/>
  <c r="L253" i="5"/>
  <c r="N253" i="5" s="1"/>
  <c r="K253" i="5"/>
  <c r="I253" i="5"/>
  <c r="G253" i="5"/>
  <c r="E253" i="5"/>
  <c r="L252" i="5"/>
  <c r="N252" i="5" s="1"/>
  <c r="K252" i="5"/>
  <c r="I252" i="5"/>
  <c r="G252" i="5"/>
  <c r="E252" i="5"/>
  <c r="L251" i="5"/>
  <c r="N251" i="5" s="1"/>
  <c r="K251" i="5"/>
  <c r="I251" i="5"/>
  <c r="G251" i="5"/>
  <c r="E251" i="5"/>
  <c r="L250" i="5"/>
  <c r="N250" i="5" s="1"/>
  <c r="K250" i="5"/>
  <c r="I250" i="5"/>
  <c r="G250" i="5"/>
  <c r="E250" i="5"/>
  <c r="L249" i="5"/>
  <c r="N249" i="5" s="1"/>
  <c r="K249" i="5"/>
  <c r="I249" i="5"/>
  <c r="G249" i="5"/>
  <c r="E249" i="5"/>
  <c r="L248" i="5"/>
  <c r="N248" i="5" s="1"/>
  <c r="K248" i="5"/>
  <c r="I248" i="5"/>
  <c r="G248" i="5"/>
  <c r="E248" i="5"/>
  <c r="L247" i="5"/>
  <c r="N247" i="5" s="1"/>
  <c r="K247" i="5"/>
  <c r="I247" i="5"/>
  <c r="G247" i="5"/>
  <c r="E247" i="5"/>
  <c r="L246" i="5"/>
  <c r="N246" i="5" s="1"/>
  <c r="K246" i="5"/>
  <c r="I246" i="5"/>
  <c r="G246" i="5"/>
  <c r="E246" i="5"/>
  <c r="L245" i="5"/>
  <c r="N245" i="5" s="1"/>
  <c r="K245" i="5"/>
  <c r="I245" i="5"/>
  <c r="G245" i="5"/>
  <c r="E245" i="5"/>
  <c r="L244" i="5"/>
  <c r="N244" i="5" s="1"/>
  <c r="K244" i="5"/>
  <c r="I244" i="5"/>
  <c r="G244" i="5"/>
  <c r="E244" i="5"/>
  <c r="L243" i="5"/>
  <c r="N243" i="5" s="1"/>
  <c r="K243" i="5"/>
  <c r="I243" i="5"/>
  <c r="G243" i="5"/>
  <c r="E243" i="5"/>
  <c r="L242" i="5"/>
  <c r="N242" i="5" s="1"/>
  <c r="K242" i="5"/>
  <c r="I242" i="5"/>
  <c r="G242" i="5"/>
  <c r="E242" i="5"/>
  <c r="L241" i="5"/>
  <c r="N241" i="5" s="1"/>
  <c r="K241" i="5"/>
  <c r="I241" i="5"/>
  <c r="G241" i="5"/>
  <c r="E241" i="5"/>
  <c r="L240" i="5"/>
  <c r="N240" i="5" s="1"/>
  <c r="K240" i="5"/>
  <c r="I240" i="5"/>
  <c r="G240" i="5"/>
  <c r="E240" i="5"/>
  <c r="L239" i="5"/>
  <c r="N239" i="5" s="1"/>
  <c r="K239" i="5"/>
  <c r="I239" i="5"/>
  <c r="G239" i="5"/>
  <c r="E239" i="5"/>
  <c r="L238" i="5"/>
  <c r="N238" i="5" s="1"/>
  <c r="K238" i="5"/>
  <c r="I238" i="5"/>
  <c r="G238" i="5"/>
  <c r="E238" i="5"/>
  <c r="L237" i="5"/>
  <c r="N237" i="5" s="1"/>
  <c r="K237" i="5"/>
  <c r="I237" i="5"/>
  <c r="G237" i="5"/>
  <c r="E237" i="5"/>
  <c r="L236" i="5"/>
  <c r="N236" i="5" s="1"/>
  <c r="K236" i="5"/>
  <c r="I236" i="5"/>
  <c r="G236" i="5"/>
  <c r="E236" i="5"/>
  <c r="L235" i="5"/>
  <c r="N235" i="5" s="1"/>
  <c r="K235" i="5"/>
  <c r="I235" i="5"/>
  <c r="G235" i="5"/>
  <c r="E235" i="5"/>
  <c r="L234" i="5"/>
  <c r="N234" i="5" s="1"/>
  <c r="K234" i="5"/>
  <c r="I234" i="5"/>
  <c r="G234" i="5"/>
  <c r="E234" i="5"/>
  <c r="L233" i="5"/>
  <c r="N233" i="5" s="1"/>
  <c r="K233" i="5"/>
  <c r="I233" i="5"/>
  <c r="G233" i="5"/>
  <c r="E233" i="5"/>
  <c r="L232" i="5"/>
  <c r="N232" i="5" s="1"/>
  <c r="K232" i="5"/>
  <c r="I232" i="5"/>
  <c r="G232" i="5"/>
  <c r="E232" i="5"/>
  <c r="L231" i="5"/>
  <c r="N231" i="5" s="1"/>
  <c r="K231" i="5"/>
  <c r="I231" i="5"/>
  <c r="G231" i="5"/>
  <c r="E231" i="5"/>
  <c r="L230" i="5"/>
  <c r="N230" i="5" s="1"/>
  <c r="K230" i="5"/>
  <c r="I230" i="5"/>
  <c r="G230" i="5"/>
  <c r="E230" i="5"/>
  <c r="L304" i="5"/>
  <c r="N304" i="5" s="1"/>
  <c r="K304" i="5"/>
  <c r="I304" i="5"/>
  <c r="G304" i="5"/>
  <c r="E304" i="5"/>
  <c r="L303" i="5"/>
  <c r="N303" i="5" s="1"/>
  <c r="K303" i="5"/>
  <c r="I303" i="5"/>
  <c r="G303" i="5"/>
  <c r="E303" i="5"/>
  <c r="L302" i="5"/>
  <c r="N302" i="5" s="1"/>
  <c r="K302" i="5"/>
  <c r="I302" i="5"/>
  <c r="G302" i="5"/>
  <c r="E302" i="5"/>
  <c r="L229" i="5"/>
  <c r="N229" i="5" s="1"/>
  <c r="K229" i="5"/>
  <c r="I229" i="5"/>
  <c r="G229" i="5"/>
  <c r="E229" i="5"/>
  <c r="L228" i="5"/>
  <c r="N228" i="5" s="1"/>
  <c r="K228" i="5"/>
  <c r="I228" i="5"/>
  <c r="G228" i="5"/>
  <c r="E228" i="5"/>
  <c r="L227" i="5"/>
  <c r="N227" i="5" s="1"/>
  <c r="K227" i="5"/>
  <c r="I227" i="5"/>
  <c r="G227" i="5"/>
  <c r="E227" i="5"/>
  <c r="L226" i="5"/>
  <c r="N226" i="5" s="1"/>
  <c r="K226" i="5"/>
  <c r="I226" i="5"/>
  <c r="G226" i="5"/>
  <c r="E226" i="5"/>
  <c r="L225" i="5"/>
  <c r="N225" i="5" s="1"/>
  <c r="K225" i="5"/>
  <c r="I225" i="5"/>
  <c r="G225" i="5"/>
  <c r="E225" i="5"/>
  <c r="L224" i="5"/>
  <c r="N224" i="5" s="1"/>
  <c r="K224" i="5"/>
  <c r="I224" i="5"/>
  <c r="G224" i="5"/>
  <c r="E224" i="5"/>
  <c r="L223" i="5"/>
  <c r="N223" i="5" s="1"/>
  <c r="K223" i="5"/>
  <c r="I223" i="5"/>
  <c r="G223" i="5"/>
  <c r="E223" i="5"/>
  <c r="L221" i="5"/>
  <c r="N221" i="5" s="1"/>
  <c r="K221" i="5"/>
  <c r="I221" i="5"/>
  <c r="G221" i="5"/>
  <c r="E221" i="5"/>
  <c r="L220" i="5"/>
  <c r="N220" i="5" s="1"/>
  <c r="K220" i="5"/>
  <c r="I220" i="5"/>
  <c r="G220" i="5"/>
  <c r="E220" i="5"/>
  <c r="L219" i="5"/>
  <c r="N219" i="5" s="1"/>
  <c r="K219" i="5"/>
  <c r="I219" i="5"/>
  <c r="G219" i="5"/>
  <c r="E219" i="5"/>
  <c r="L218" i="5"/>
  <c r="N218" i="5" s="1"/>
  <c r="K218" i="5"/>
  <c r="I218" i="5"/>
  <c r="G218" i="5"/>
  <c r="E218" i="5"/>
  <c r="L217" i="5"/>
  <c r="N217" i="5" s="1"/>
  <c r="K217" i="5"/>
  <c r="I217" i="5"/>
  <c r="G217" i="5"/>
  <c r="E217" i="5"/>
  <c r="L216" i="5"/>
  <c r="N216" i="5" s="1"/>
  <c r="K216" i="5"/>
  <c r="I216" i="5"/>
  <c r="G216" i="5"/>
  <c r="E216" i="5"/>
  <c r="L215" i="5"/>
  <c r="N215" i="5" s="1"/>
  <c r="K215" i="5"/>
  <c r="I215" i="5"/>
  <c r="G215" i="5"/>
  <c r="E215" i="5"/>
  <c r="L214" i="5"/>
  <c r="N214" i="5" s="1"/>
  <c r="K214" i="5"/>
  <c r="I214" i="5"/>
  <c r="G214" i="5"/>
  <c r="E214" i="5"/>
  <c r="L213" i="5"/>
  <c r="N213" i="5" s="1"/>
  <c r="K213" i="5"/>
  <c r="I213" i="5"/>
  <c r="G213" i="5"/>
  <c r="E213" i="5"/>
  <c r="L212" i="5"/>
  <c r="N212" i="5" s="1"/>
  <c r="K212" i="5"/>
  <c r="I212" i="5"/>
  <c r="G212" i="5"/>
  <c r="E212" i="5"/>
  <c r="L211" i="5"/>
  <c r="N211" i="5" s="1"/>
  <c r="K211" i="5"/>
  <c r="I211" i="5"/>
  <c r="G211" i="5"/>
  <c r="E211" i="5"/>
  <c r="L210" i="5"/>
  <c r="N210" i="5" s="1"/>
  <c r="K210" i="5"/>
  <c r="I210" i="5"/>
  <c r="G210" i="5"/>
  <c r="E210" i="5"/>
  <c r="L209" i="5"/>
  <c r="N209" i="5" s="1"/>
  <c r="K209" i="5"/>
  <c r="I209" i="5"/>
  <c r="G209" i="5"/>
  <c r="E209" i="5"/>
  <c r="L208" i="5"/>
  <c r="N208" i="5" s="1"/>
  <c r="K208" i="5"/>
  <c r="I208" i="5"/>
  <c r="G208" i="5"/>
  <c r="E208" i="5"/>
  <c r="L207" i="5"/>
  <c r="N207" i="5" s="1"/>
  <c r="K207" i="5"/>
  <c r="I207" i="5"/>
  <c r="G207" i="5"/>
  <c r="E207" i="5"/>
  <c r="L206" i="5"/>
  <c r="N206" i="5" s="1"/>
  <c r="K206" i="5"/>
  <c r="I206" i="5"/>
  <c r="G206" i="5"/>
  <c r="E206" i="5"/>
  <c r="L202" i="5"/>
  <c r="N202" i="5" s="1"/>
  <c r="K202" i="5"/>
  <c r="I202" i="5"/>
  <c r="G202" i="5"/>
  <c r="E202" i="5"/>
  <c r="L201" i="5"/>
  <c r="N201" i="5" s="1"/>
  <c r="K201" i="5"/>
  <c r="I201" i="5"/>
  <c r="G201" i="5"/>
  <c r="E201" i="5"/>
  <c r="L200" i="5"/>
  <c r="N200" i="5" s="1"/>
  <c r="K200" i="5"/>
  <c r="I200" i="5"/>
  <c r="G200" i="5"/>
  <c r="E200" i="5"/>
  <c r="L199" i="5"/>
  <c r="N199" i="5" s="1"/>
  <c r="K199" i="5"/>
  <c r="I199" i="5"/>
  <c r="G199" i="5"/>
  <c r="E199" i="5"/>
  <c r="L198" i="5"/>
  <c r="N198" i="5" s="1"/>
  <c r="K198" i="5"/>
  <c r="I198" i="5"/>
  <c r="G198" i="5"/>
  <c r="E198" i="5"/>
  <c r="L197" i="5"/>
  <c r="N197" i="5" s="1"/>
  <c r="K197" i="5"/>
  <c r="I197" i="5"/>
  <c r="G197" i="5"/>
  <c r="E197" i="5"/>
  <c r="L196" i="5"/>
  <c r="N196" i="5" s="1"/>
  <c r="K196" i="5"/>
  <c r="I196" i="5"/>
  <c r="G196" i="5"/>
  <c r="E196" i="5"/>
  <c r="L195" i="5"/>
  <c r="N195" i="5" s="1"/>
  <c r="K195" i="5"/>
  <c r="I195" i="5"/>
  <c r="G195" i="5"/>
  <c r="E195" i="5"/>
  <c r="L194" i="5"/>
  <c r="N194" i="5" s="1"/>
  <c r="K194" i="5"/>
  <c r="I194" i="5"/>
  <c r="G194" i="5"/>
  <c r="E194" i="5"/>
  <c r="L193" i="5"/>
  <c r="N193" i="5" s="1"/>
  <c r="K193" i="5"/>
  <c r="I193" i="5"/>
  <c r="G193" i="5"/>
  <c r="E193" i="5"/>
  <c r="L192" i="5"/>
  <c r="N192" i="5" s="1"/>
  <c r="K192" i="5"/>
  <c r="I192" i="5"/>
  <c r="G192" i="5"/>
  <c r="E192" i="5"/>
  <c r="L191" i="5"/>
  <c r="N191" i="5" s="1"/>
  <c r="K191" i="5"/>
  <c r="I191" i="5"/>
  <c r="G191" i="5"/>
  <c r="E191" i="5"/>
  <c r="L190" i="5"/>
  <c r="N190" i="5" s="1"/>
  <c r="K190" i="5"/>
  <c r="I190" i="5"/>
  <c r="G190" i="5"/>
  <c r="E190" i="5"/>
  <c r="L189" i="5"/>
  <c r="N189" i="5" s="1"/>
  <c r="K189" i="5"/>
  <c r="I189" i="5"/>
  <c r="G189" i="5"/>
  <c r="E189" i="5"/>
  <c r="L188" i="5"/>
  <c r="N188" i="5" s="1"/>
  <c r="K188" i="5"/>
  <c r="I188" i="5"/>
  <c r="G188" i="5"/>
  <c r="E188" i="5"/>
  <c r="L187" i="5"/>
  <c r="N187" i="5" s="1"/>
  <c r="K187" i="5"/>
  <c r="I187" i="5"/>
  <c r="G187" i="5"/>
  <c r="E187" i="5"/>
  <c r="L186" i="5"/>
  <c r="N186" i="5" s="1"/>
  <c r="K186" i="5"/>
  <c r="I186" i="5"/>
  <c r="G186" i="5"/>
  <c r="E186" i="5"/>
  <c r="L184" i="5"/>
  <c r="N184" i="5" s="1"/>
  <c r="K184" i="5"/>
  <c r="I184" i="5"/>
  <c r="G184" i="5"/>
  <c r="E184" i="5"/>
  <c r="L183" i="5"/>
  <c r="N183" i="5" s="1"/>
  <c r="K183" i="5"/>
  <c r="I183" i="5"/>
  <c r="G183" i="5"/>
  <c r="E183" i="5"/>
  <c r="L182" i="5"/>
  <c r="N182" i="5" s="1"/>
  <c r="K182" i="5"/>
  <c r="I182" i="5"/>
  <c r="G182" i="5"/>
  <c r="E182" i="5"/>
  <c r="L181" i="5"/>
  <c r="N181" i="5" s="1"/>
  <c r="K181" i="5"/>
  <c r="I181" i="5"/>
  <c r="G181" i="5"/>
  <c r="E181" i="5"/>
  <c r="L180" i="5"/>
  <c r="N180" i="5" s="1"/>
  <c r="K180" i="5"/>
  <c r="I180" i="5"/>
  <c r="G180" i="5"/>
  <c r="E180" i="5"/>
  <c r="L179" i="5"/>
  <c r="N179" i="5" s="1"/>
  <c r="K179" i="5"/>
  <c r="I179" i="5"/>
  <c r="G179" i="5"/>
  <c r="E179" i="5"/>
  <c r="L178" i="5"/>
  <c r="N178" i="5" s="1"/>
  <c r="K178" i="5"/>
  <c r="I178" i="5"/>
  <c r="G178" i="5"/>
  <c r="E178" i="5"/>
  <c r="L177" i="5"/>
  <c r="N177" i="5" s="1"/>
  <c r="K177" i="5"/>
  <c r="I177" i="5"/>
  <c r="G177" i="5"/>
  <c r="E177" i="5"/>
  <c r="G175" i="5"/>
  <c r="L174" i="5"/>
  <c r="N174" i="5" s="1"/>
  <c r="K174" i="5"/>
  <c r="I174" i="5"/>
  <c r="E174" i="5"/>
  <c r="L173" i="5"/>
  <c r="N173" i="5" s="1"/>
  <c r="K173" i="5"/>
  <c r="I173" i="5"/>
  <c r="E173" i="5"/>
  <c r="L169" i="5"/>
  <c r="N169" i="5" s="1"/>
  <c r="K169" i="5"/>
  <c r="I169" i="5"/>
  <c r="G169" i="5"/>
  <c r="E169" i="5"/>
  <c r="L168" i="5"/>
  <c r="N168" i="5" s="1"/>
  <c r="K168" i="5"/>
  <c r="I168" i="5"/>
  <c r="G168" i="5"/>
  <c r="E168" i="5"/>
  <c r="L165" i="5"/>
  <c r="N165" i="5" s="1"/>
  <c r="K165" i="5"/>
  <c r="I165" i="5"/>
  <c r="G165" i="5"/>
  <c r="E165" i="5"/>
  <c r="L164" i="5"/>
  <c r="N164" i="5" s="1"/>
  <c r="K164" i="5"/>
  <c r="I164" i="5"/>
  <c r="G164" i="5"/>
  <c r="E164" i="5"/>
  <c r="L163" i="5"/>
  <c r="N163" i="5" s="1"/>
  <c r="K163" i="5"/>
  <c r="I163" i="5"/>
  <c r="G163" i="5"/>
  <c r="E163" i="5"/>
  <c r="L162" i="5"/>
  <c r="N162" i="5" s="1"/>
  <c r="K162" i="5"/>
  <c r="I162" i="5"/>
  <c r="G162" i="5"/>
  <c r="E162" i="5"/>
  <c r="L161" i="5"/>
  <c r="N161" i="5" s="1"/>
  <c r="K161" i="5"/>
  <c r="I161" i="5"/>
  <c r="G161" i="5"/>
  <c r="E161" i="5"/>
  <c r="L160" i="5"/>
  <c r="N160" i="5" s="1"/>
  <c r="K160" i="5"/>
  <c r="I160" i="5"/>
  <c r="G160" i="5"/>
  <c r="E160" i="5"/>
  <c r="L159" i="5"/>
  <c r="N159" i="5" s="1"/>
  <c r="K159" i="5"/>
  <c r="I159" i="5"/>
  <c r="G159" i="5"/>
  <c r="E159" i="5"/>
  <c r="L158" i="5"/>
  <c r="N158" i="5" s="1"/>
  <c r="K158" i="5"/>
  <c r="I158" i="5"/>
  <c r="G158" i="5"/>
  <c r="E158" i="5"/>
  <c r="L157" i="5"/>
  <c r="N157" i="5" s="1"/>
  <c r="K157" i="5"/>
  <c r="I157" i="5"/>
  <c r="G157" i="5"/>
  <c r="E157" i="5"/>
  <c r="L156" i="5"/>
  <c r="N156" i="5" s="1"/>
  <c r="K156" i="5"/>
  <c r="I156" i="5"/>
  <c r="G156" i="5"/>
  <c r="E156" i="5"/>
  <c r="L155" i="5"/>
  <c r="N155" i="5" s="1"/>
  <c r="K155" i="5"/>
  <c r="I155" i="5"/>
  <c r="G155" i="5"/>
  <c r="E155" i="5"/>
  <c r="L154" i="5"/>
  <c r="N154" i="5" s="1"/>
  <c r="K154" i="5"/>
  <c r="I154" i="5"/>
  <c r="G154" i="5"/>
  <c r="E154" i="5"/>
  <c r="L153" i="5"/>
  <c r="N153" i="5" s="1"/>
  <c r="K153" i="5"/>
  <c r="I153" i="5"/>
  <c r="G153" i="5"/>
  <c r="E153" i="5"/>
  <c r="L152" i="5"/>
  <c r="N152" i="5" s="1"/>
  <c r="K152" i="5"/>
  <c r="I152" i="5"/>
  <c r="G152" i="5"/>
  <c r="E152" i="5"/>
  <c r="L151" i="5"/>
  <c r="N151" i="5" s="1"/>
  <c r="K151" i="5"/>
  <c r="I151" i="5"/>
  <c r="G151" i="5"/>
  <c r="E151" i="5"/>
  <c r="L150" i="5"/>
  <c r="N150" i="5" s="1"/>
  <c r="K150" i="5"/>
  <c r="I150" i="5"/>
  <c r="G150" i="5"/>
  <c r="E150" i="5"/>
  <c r="L149" i="5"/>
  <c r="N149" i="5" s="1"/>
  <c r="K149" i="5"/>
  <c r="I149" i="5"/>
  <c r="G149" i="5"/>
  <c r="E149" i="5"/>
  <c r="L148" i="5"/>
  <c r="N148" i="5" s="1"/>
  <c r="K148" i="5"/>
  <c r="I148" i="5"/>
  <c r="G148" i="5"/>
  <c r="E148" i="5"/>
  <c r="L147" i="5"/>
  <c r="N147" i="5" s="1"/>
  <c r="K147" i="5"/>
  <c r="I147" i="5"/>
  <c r="G147" i="5"/>
  <c r="E147" i="5"/>
  <c r="L146" i="5"/>
  <c r="N146" i="5" s="1"/>
  <c r="K146" i="5"/>
  <c r="I146" i="5"/>
  <c r="G146" i="5"/>
  <c r="E146" i="5"/>
  <c r="L145" i="5"/>
  <c r="N145" i="5" s="1"/>
  <c r="K145" i="5"/>
  <c r="I145" i="5"/>
  <c r="G145" i="5"/>
  <c r="E145" i="5"/>
  <c r="L144" i="5"/>
  <c r="N144" i="5" s="1"/>
  <c r="K144" i="5"/>
  <c r="I144" i="5"/>
  <c r="G144" i="5"/>
  <c r="E144" i="5"/>
  <c r="L143" i="5"/>
  <c r="N143" i="5" s="1"/>
  <c r="K143" i="5"/>
  <c r="I143" i="5"/>
  <c r="G143" i="5"/>
  <c r="E143" i="5"/>
  <c r="L142" i="5"/>
  <c r="N142" i="5" s="1"/>
  <c r="K142" i="5"/>
  <c r="I142" i="5"/>
  <c r="G142" i="5"/>
  <c r="E142" i="5"/>
  <c r="L141" i="5"/>
  <c r="N141" i="5" s="1"/>
  <c r="K141" i="5"/>
  <c r="I141" i="5"/>
  <c r="G141" i="5"/>
  <c r="E141" i="5"/>
  <c r="L140" i="5"/>
  <c r="N140" i="5" s="1"/>
  <c r="K140" i="5"/>
  <c r="I140" i="5"/>
  <c r="G140" i="5"/>
  <c r="E140" i="5"/>
  <c r="L139" i="5"/>
  <c r="N139" i="5" s="1"/>
  <c r="K139" i="5"/>
  <c r="I139" i="5"/>
  <c r="G139" i="5"/>
  <c r="E139" i="5"/>
  <c r="L138" i="5"/>
  <c r="N138" i="5" s="1"/>
  <c r="K138" i="5"/>
  <c r="I138" i="5"/>
  <c r="G138" i="5"/>
  <c r="E138" i="5"/>
  <c r="L137" i="5"/>
  <c r="N137" i="5" s="1"/>
  <c r="K137" i="5"/>
  <c r="I137" i="5"/>
  <c r="G137" i="5"/>
  <c r="E137" i="5"/>
  <c r="L135" i="5"/>
  <c r="N135" i="5" s="1"/>
  <c r="K135" i="5"/>
  <c r="I135" i="5"/>
  <c r="G135" i="5"/>
  <c r="E135" i="5"/>
  <c r="L134" i="5"/>
  <c r="N134" i="5" s="1"/>
  <c r="K134" i="5"/>
  <c r="I134" i="5"/>
  <c r="G134" i="5"/>
  <c r="E134" i="5"/>
  <c r="L133" i="5"/>
  <c r="N133" i="5" s="1"/>
  <c r="K133" i="5"/>
  <c r="I133" i="5"/>
  <c r="G133" i="5"/>
  <c r="E133" i="5"/>
  <c r="L132" i="5"/>
  <c r="N132" i="5" s="1"/>
  <c r="K132" i="5"/>
  <c r="I132" i="5"/>
  <c r="G132" i="5"/>
  <c r="E132" i="5"/>
  <c r="L131" i="5"/>
  <c r="N131" i="5" s="1"/>
  <c r="K131" i="5"/>
  <c r="I131" i="5"/>
  <c r="G131" i="5"/>
  <c r="E131" i="5"/>
  <c r="L130" i="5"/>
  <c r="N130" i="5" s="1"/>
  <c r="K130" i="5"/>
  <c r="I130" i="5"/>
  <c r="G130" i="5"/>
  <c r="E130" i="5"/>
  <c r="L129" i="5"/>
  <c r="N129" i="5" s="1"/>
  <c r="K129" i="5"/>
  <c r="I129" i="5"/>
  <c r="G129" i="5"/>
  <c r="E129" i="5"/>
  <c r="L128" i="5"/>
  <c r="N128" i="5" s="1"/>
  <c r="K128" i="5"/>
  <c r="I128" i="5"/>
  <c r="G128" i="5"/>
  <c r="E128" i="5"/>
  <c r="L127" i="5"/>
  <c r="N127" i="5" s="1"/>
  <c r="K127" i="5"/>
  <c r="I127" i="5"/>
  <c r="G127" i="5"/>
  <c r="E127" i="5"/>
  <c r="L126" i="5"/>
  <c r="N126" i="5" s="1"/>
  <c r="K126" i="5"/>
  <c r="I126" i="5"/>
  <c r="G126" i="5"/>
  <c r="E126" i="5"/>
  <c r="L125" i="5"/>
  <c r="N125" i="5" s="1"/>
  <c r="K125" i="5"/>
  <c r="I125" i="5"/>
  <c r="G125" i="5"/>
  <c r="E125" i="5"/>
  <c r="L124" i="5"/>
  <c r="N124" i="5" s="1"/>
  <c r="K124" i="5"/>
  <c r="I124" i="5"/>
  <c r="G124" i="5"/>
  <c r="E124" i="5"/>
  <c r="L123" i="5"/>
  <c r="N123" i="5" s="1"/>
  <c r="K123" i="5"/>
  <c r="I123" i="5"/>
  <c r="G123" i="5"/>
  <c r="E123" i="5"/>
  <c r="L122" i="5"/>
  <c r="N122" i="5" s="1"/>
  <c r="K122" i="5"/>
  <c r="I122" i="5"/>
  <c r="G122" i="5"/>
  <c r="E122" i="5"/>
  <c r="L121" i="5"/>
  <c r="N121" i="5" s="1"/>
  <c r="K121" i="5"/>
  <c r="I121" i="5"/>
  <c r="G121" i="5"/>
  <c r="E121" i="5"/>
  <c r="L120" i="5"/>
  <c r="N120" i="5" s="1"/>
  <c r="K120" i="5"/>
  <c r="I120" i="5"/>
  <c r="G120" i="5"/>
  <c r="E120" i="5"/>
  <c r="L119" i="5"/>
  <c r="N119" i="5" s="1"/>
  <c r="K119" i="5"/>
  <c r="I119" i="5"/>
  <c r="G119" i="5"/>
  <c r="E119" i="5"/>
  <c r="L118" i="5"/>
  <c r="N118" i="5" s="1"/>
  <c r="K118" i="5"/>
  <c r="I118" i="5"/>
  <c r="G118" i="5"/>
  <c r="E118" i="5"/>
  <c r="L117" i="5"/>
  <c r="N117" i="5" s="1"/>
  <c r="K117" i="5"/>
  <c r="I117" i="5"/>
  <c r="G117" i="5"/>
  <c r="E117" i="5"/>
  <c r="L114" i="5"/>
  <c r="N114" i="5" s="1"/>
  <c r="I114" i="5"/>
  <c r="G114" i="5"/>
  <c r="E114" i="5"/>
  <c r="L113" i="5"/>
  <c r="N113" i="5" s="1"/>
  <c r="I113" i="5"/>
  <c r="G113" i="5"/>
  <c r="E113" i="5"/>
  <c r="L112" i="5"/>
  <c r="N112" i="5" s="1"/>
  <c r="I112" i="5"/>
  <c r="G112" i="5"/>
  <c r="E112" i="5"/>
  <c r="L111" i="5"/>
  <c r="N111" i="5" s="1"/>
  <c r="K111" i="5"/>
  <c r="I111" i="5"/>
  <c r="G111" i="5"/>
  <c r="E111" i="5"/>
  <c r="L110" i="5"/>
  <c r="N110" i="5" s="1"/>
  <c r="K110" i="5"/>
  <c r="I110" i="5"/>
  <c r="G110" i="5"/>
  <c r="E110" i="5"/>
  <c r="L109" i="5"/>
  <c r="N109" i="5" s="1"/>
  <c r="K109" i="5"/>
  <c r="I109" i="5"/>
  <c r="G109" i="5"/>
  <c r="E109" i="5"/>
  <c r="L108" i="5"/>
  <c r="N108" i="5" s="1"/>
  <c r="K108" i="5"/>
  <c r="I108" i="5"/>
  <c r="G108" i="5"/>
  <c r="E108" i="5"/>
  <c r="L107" i="5"/>
  <c r="N107" i="5" s="1"/>
  <c r="K107" i="5"/>
  <c r="I107" i="5"/>
  <c r="G107" i="5"/>
  <c r="E107" i="5"/>
  <c r="L106" i="5"/>
  <c r="N106" i="5" s="1"/>
  <c r="K106" i="5"/>
  <c r="I106" i="5"/>
  <c r="G106" i="5"/>
  <c r="E106" i="5"/>
  <c r="L105" i="5"/>
  <c r="N105" i="5" s="1"/>
  <c r="K105" i="5"/>
  <c r="I105" i="5"/>
  <c r="G105" i="5"/>
  <c r="E105" i="5"/>
  <c r="L104" i="5"/>
  <c r="N104" i="5" s="1"/>
  <c r="K104" i="5"/>
  <c r="I104" i="5"/>
  <c r="G104" i="5"/>
  <c r="E104" i="5"/>
  <c r="L103" i="5"/>
  <c r="N103" i="5" s="1"/>
  <c r="K103" i="5"/>
  <c r="I103" i="5"/>
  <c r="G103" i="5"/>
  <c r="E103" i="5"/>
  <c r="L102" i="5"/>
  <c r="N102" i="5" s="1"/>
  <c r="K102" i="5"/>
  <c r="I102" i="5"/>
  <c r="G102" i="5"/>
  <c r="E102" i="5"/>
  <c r="L101" i="5"/>
  <c r="N101" i="5" s="1"/>
  <c r="K101" i="5"/>
  <c r="I101" i="5"/>
  <c r="G101" i="5"/>
  <c r="E101" i="5"/>
  <c r="L100" i="5"/>
  <c r="N100" i="5" s="1"/>
  <c r="K100" i="5"/>
  <c r="I100" i="5"/>
  <c r="G100" i="5"/>
  <c r="E100" i="5"/>
  <c r="L99" i="5"/>
  <c r="N99" i="5" s="1"/>
  <c r="K99" i="5"/>
  <c r="I99" i="5"/>
  <c r="G99" i="5"/>
  <c r="E99" i="5"/>
  <c r="L98" i="5"/>
  <c r="N98" i="5" s="1"/>
  <c r="K98" i="5"/>
  <c r="I98" i="5"/>
  <c r="G98" i="5"/>
  <c r="E98" i="5"/>
  <c r="L96" i="5"/>
  <c r="N96" i="5" s="1"/>
  <c r="K96" i="5"/>
  <c r="I96" i="5"/>
  <c r="G96" i="5"/>
  <c r="E96" i="5"/>
  <c r="L95" i="5"/>
  <c r="N95" i="5" s="1"/>
  <c r="K95" i="5"/>
  <c r="I95" i="5"/>
  <c r="G95" i="5"/>
  <c r="E95" i="5"/>
  <c r="L94" i="5"/>
  <c r="N94" i="5" s="1"/>
  <c r="K94" i="5"/>
  <c r="I94" i="5"/>
  <c r="G94" i="5"/>
  <c r="E94" i="5"/>
  <c r="L93" i="5"/>
  <c r="N93" i="5" s="1"/>
  <c r="K93" i="5"/>
  <c r="I93" i="5"/>
  <c r="G93" i="5"/>
  <c r="E93" i="5"/>
  <c r="L92" i="5"/>
  <c r="N92" i="5" s="1"/>
  <c r="K92" i="5"/>
  <c r="I92" i="5"/>
  <c r="G92" i="5"/>
  <c r="E92" i="5"/>
  <c r="L91" i="5"/>
  <c r="N91" i="5" s="1"/>
  <c r="K91" i="5"/>
  <c r="I91" i="5"/>
  <c r="G91" i="5"/>
  <c r="E91" i="5"/>
  <c r="L90" i="5"/>
  <c r="N90" i="5" s="1"/>
  <c r="K90" i="5"/>
  <c r="I90" i="5"/>
  <c r="G90" i="5"/>
  <c r="E90" i="5"/>
  <c r="L89" i="5"/>
  <c r="N89" i="5" s="1"/>
  <c r="K89" i="5"/>
  <c r="I89" i="5"/>
  <c r="G89" i="5"/>
  <c r="E89" i="5"/>
  <c r="L88" i="5"/>
  <c r="N88" i="5" s="1"/>
  <c r="K88" i="5"/>
  <c r="I88" i="5"/>
  <c r="G88" i="5"/>
  <c r="E88" i="5"/>
  <c r="L87" i="5"/>
  <c r="N87" i="5" s="1"/>
  <c r="K87" i="5"/>
  <c r="I87" i="5"/>
  <c r="G87" i="5"/>
  <c r="E87" i="5"/>
  <c r="L86" i="5"/>
  <c r="N86" i="5" s="1"/>
  <c r="K86" i="5"/>
  <c r="I86" i="5"/>
  <c r="G86" i="5"/>
  <c r="E86" i="5"/>
  <c r="L85" i="5"/>
  <c r="N85" i="5" s="1"/>
  <c r="K85" i="5"/>
  <c r="I85" i="5"/>
  <c r="G85" i="5"/>
  <c r="E85" i="5"/>
  <c r="L84" i="5"/>
  <c r="N84" i="5" s="1"/>
  <c r="K84" i="5"/>
  <c r="I84" i="5"/>
  <c r="G84" i="5"/>
  <c r="E84" i="5"/>
  <c r="L83" i="5"/>
  <c r="N83" i="5" s="1"/>
  <c r="K83" i="5"/>
  <c r="I83" i="5"/>
  <c r="G83" i="5"/>
  <c r="E83" i="5"/>
  <c r="L82" i="5"/>
  <c r="N82" i="5" s="1"/>
  <c r="K82" i="5"/>
  <c r="I82" i="5"/>
  <c r="G82" i="5"/>
  <c r="E82" i="5"/>
  <c r="L81" i="5"/>
  <c r="N81" i="5" s="1"/>
  <c r="K81" i="5"/>
  <c r="I81" i="5"/>
  <c r="G81" i="5"/>
  <c r="E81" i="5"/>
  <c r="L80" i="5"/>
  <c r="N80" i="5" s="1"/>
  <c r="K80" i="5"/>
  <c r="I80" i="5"/>
  <c r="G80" i="5"/>
  <c r="E80" i="5"/>
  <c r="L79" i="5"/>
  <c r="N79" i="5" s="1"/>
  <c r="K79" i="5"/>
  <c r="I79" i="5"/>
  <c r="G79" i="5"/>
  <c r="E79" i="5"/>
  <c r="L78" i="5"/>
  <c r="N78" i="5" s="1"/>
  <c r="K78" i="5"/>
  <c r="I78" i="5"/>
  <c r="G78" i="5"/>
  <c r="E78" i="5"/>
  <c r="L77" i="5"/>
  <c r="N77" i="5" s="1"/>
  <c r="K77" i="5"/>
  <c r="I77" i="5"/>
  <c r="G77" i="5"/>
  <c r="E77" i="5"/>
  <c r="L76" i="5"/>
  <c r="N76" i="5" s="1"/>
  <c r="K76" i="5"/>
  <c r="I76" i="5"/>
  <c r="G76" i="5"/>
  <c r="E76" i="5"/>
  <c r="L75" i="5"/>
  <c r="N75" i="5" s="1"/>
  <c r="K75" i="5"/>
  <c r="I75" i="5"/>
  <c r="G75" i="5"/>
  <c r="E75" i="5"/>
  <c r="L74" i="5"/>
  <c r="N74" i="5" s="1"/>
  <c r="K74" i="5"/>
  <c r="I74" i="5"/>
  <c r="G74" i="5"/>
  <c r="E74" i="5"/>
  <c r="L73" i="5"/>
  <c r="N73" i="5" s="1"/>
  <c r="K73" i="5"/>
  <c r="I73" i="5"/>
  <c r="G73" i="5"/>
  <c r="E73" i="5"/>
  <c r="L72" i="5"/>
  <c r="N72" i="5" s="1"/>
  <c r="K72" i="5"/>
  <c r="I72" i="5"/>
  <c r="G72" i="5"/>
  <c r="E72" i="5"/>
  <c r="L71" i="5"/>
  <c r="N71" i="5" s="1"/>
  <c r="K71" i="5"/>
  <c r="I71" i="5"/>
  <c r="G71" i="5"/>
  <c r="E71" i="5"/>
  <c r="L70" i="5"/>
  <c r="N70" i="5" s="1"/>
  <c r="K70" i="5"/>
  <c r="I70" i="5"/>
  <c r="G70" i="5"/>
  <c r="E70" i="5"/>
  <c r="L68" i="5"/>
  <c r="N68" i="5" s="1"/>
  <c r="K68" i="5"/>
  <c r="I68" i="5"/>
  <c r="G68" i="5"/>
  <c r="E68" i="5"/>
  <c r="L67" i="5"/>
  <c r="N67" i="5" s="1"/>
  <c r="K67" i="5"/>
  <c r="I67" i="5"/>
  <c r="G67" i="5"/>
  <c r="E67" i="5"/>
  <c r="L66" i="5"/>
  <c r="N66" i="5" s="1"/>
  <c r="K66" i="5"/>
  <c r="I66" i="5"/>
  <c r="G66" i="5"/>
  <c r="E66" i="5"/>
  <c r="L65" i="5"/>
  <c r="N65" i="5" s="1"/>
  <c r="K65" i="5"/>
  <c r="I65" i="5"/>
  <c r="G65" i="5"/>
  <c r="E65" i="5"/>
  <c r="L63" i="5"/>
  <c r="N63" i="5" s="1"/>
  <c r="K63" i="5"/>
  <c r="I63" i="5"/>
  <c r="G63" i="5"/>
  <c r="E63" i="5"/>
  <c r="L62" i="5"/>
  <c r="N62" i="5" s="1"/>
  <c r="K62" i="5"/>
  <c r="I62" i="5"/>
  <c r="G62" i="5"/>
  <c r="E62" i="5"/>
  <c r="L61" i="5"/>
  <c r="N61" i="5" s="1"/>
  <c r="K61" i="5"/>
  <c r="I61" i="5"/>
  <c r="G61" i="5"/>
  <c r="E61" i="5"/>
  <c r="L60" i="5"/>
  <c r="N60" i="5" s="1"/>
  <c r="K60" i="5"/>
  <c r="I60" i="5"/>
  <c r="G60" i="5"/>
  <c r="E60" i="5"/>
  <c r="L59" i="5"/>
  <c r="N59" i="5" s="1"/>
  <c r="K59" i="5"/>
  <c r="I59" i="5"/>
  <c r="G59" i="5"/>
  <c r="E59" i="5"/>
  <c r="L58" i="5"/>
  <c r="N58" i="5" s="1"/>
  <c r="K58" i="5"/>
  <c r="I58" i="5"/>
  <c r="G58" i="5"/>
  <c r="E58" i="5"/>
  <c r="L57" i="5"/>
  <c r="N57" i="5" s="1"/>
  <c r="K57" i="5"/>
  <c r="I57" i="5"/>
  <c r="G57" i="5"/>
  <c r="E57" i="5"/>
  <c r="L56" i="5"/>
  <c r="N56" i="5" s="1"/>
  <c r="K56" i="5"/>
  <c r="I56" i="5"/>
  <c r="G56" i="5"/>
  <c r="E56" i="5"/>
  <c r="L55" i="5"/>
  <c r="N55" i="5" s="1"/>
  <c r="K55" i="5"/>
  <c r="I55" i="5"/>
  <c r="G55" i="5"/>
  <c r="E55" i="5"/>
  <c r="L54" i="5"/>
  <c r="N54" i="5" s="1"/>
  <c r="K54" i="5"/>
  <c r="I54" i="5"/>
  <c r="G54" i="5"/>
  <c r="E54" i="5"/>
  <c r="L53" i="5"/>
  <c r="N53" i="5" s="1"/>
  <c r="K53" i="5"/>
  <c r="I53" i="5"/>
  <c r="G53" i="5"/>
  <c r="E53" i="5"/>
  <c r="L52" i="5"/>
  <c r="N52" i="5" s="1"/>
  <c r="K52" i="5"/>
  <c r="I52" i="5"/>
  <c r="G52" i="5"/>
  <c r="E52" i="5"/>
  <c r="L51" i="5"/>
  <c r="N51" i="5" s="1"/>
  <c r="K51" i="5"/>
  <c r="I51" i="5"/>
  <c r="G51" i="5"/>
  <c r="E51" i="5"/>
  <c r="L50" i="5"/>
  <c r="N50" i="5" s="1"/>
  <c r="K50" i="5"/>
  <c r="I50" i="5"/>
  <c r="G50" i="5"/>
  <c r="E50" i="5"/>
  <c r="L49" i="5"/>
  <c r="N49" i="5" s="1"/>
  <c r="K49" i="5"/>
  <c r="I49" i="5"/>
  <c r="G49" i="5"/>
  <c r="E49" i="5"/>
  <c r="L48" i="5"/>
  <c r="N48" i="5" s="1"/>
  <c r="K48" i="5"/>
  <c r="I48" i="5"/>
  <c r="G48" i="5"/>
  <c r="E48" i="5"/>
  <c r="L47" i="5"/>
  <c r="N47" i="5" s="1"/>
  <c r="K47" i="5"/>
  <c r="I47" i="5"/>
  <c r="G47" i="5"/>
  <c r="E47" i="5"/>
  <c r="L45" i="5"/>
  <c r="N45" i="5" s="1"/>
  <c r="K45" i="5"/>
  <c r="I45" i="5"/>
  <c r="G45" i="5"/>
  <c r="E45" i="5"/>
  <c r="L44" i="5"/>
  <c r="N44" i="5" s="1"/>
  <c r="K44" i="5"/>
  <c r="I44" i="5"/>
  <c r="G44" i="5"/>
  <c r="E44" i="5"/>
  <c r="L43" i="5"/>
  <c r="N43" i="5" s="1"/>
  <c r="K43" i="5"/>
  <c r="I43" i="5"/>
  <c r="G43" i="5"/>
  <c r="E43" i="5"/>
  <c r="L42" i="5"/>
  <c r="N42" i="5" s="1"/>
  <c r="K42" i="5"/>
  <c r="I42" i="5"/>
  <c r="G42" i="5"/>
  <c r="E42" i="5"/>
  <c r="L41" i="5"/>
  <c r="N41" i="5" s="1"/>
  <c r="K41" i="5"/>
  <c r="I41" i="5"/>
  <c r="G41" i="5"/>
  <c r="E41" i="5"/>
  <c r="L40" i="5"/>
  <c r="N40" i="5" s="1"/>
  <c r="K40" i="5"/>
  <c r="I40" i="5"/>
  <c r="G40" i="5"/>
  <c r="E40" i="5"/>
  <c r="L39" i="5"/>
  <c r="N39" i="5" s="1"/>
  <c r="K39" i="5"/>
  <c r="I39" i="5"/>
  <c r="G39" i="5"/>
  <c r="E39" i="5"/>
  <c r="L37" i="5"/>
  <c r="N37" i="5" s="1"/>
  <c r="K37" i="5"/>
  <c r="I37" i="5"/>
  <c r="G37" i="5"/>
  <c r="E37" i="5"/>
  <c r="L35" i="5"/>
  <c r="N35" i="5" s="1"/>
  <c r="K35" i="5"/>
  <c r="I35" i="5"/>
  <c r="G35" i="5"/>
  <c r="E35" i="5"/>
  <c r="L34" i="5"/>
  <c r="N34" i="5" s="1"/>
  <c r="K34" i="5"/>
  <c r="I34" i="5"/>
  <c r="G34" i="5"/>
  <c r="E34" i="5"/>
  <c r="L33" i="5"/>
  <c r="N33" i="5" s="1"/>
  <c r="K33" i="5"/>
  <c r="I33" i="5"/>
  <c r="G33" i="5"/>
  <c r="E33" i="5"/>
  <c r="L32" i="5"/>
  <c r="N32" i="5" s="1"/>
  <c r="K32" i="5"/>
  <c r="I32" i="5"/>
  <c r="G32" i="5"/>
  <c r="E32" i="5"/>
  <c r="O31" i="5"/>
  <c r="L30" i="5"/>
  <c r="N30" i="5" s="1"/>
  <c r="K30" i="5"/>
  <c r="I30" i="5"/>
  <c r="G30" i="5"/>
  <c r="E30" i="5"/>
  <c r="L27" i="5"/>
  <c r="N27" i="5" s="1"/>
  <c r="K27" i="5"/>
  <c r="I27" i="5"/>
  <c r="G27" i="5"/>
  <c r="E27" i="5"/>
  <c r="L26" i="5"/>
  <c r="N26" i="5" s="1"/>
  <c r="K26" i="5"/>
  <c r="I26" i="5"/>
  <c r="G26" i="5"/>
  <c r="E26" i="5"/>
  <c r="L24" i="5"/>
  <c r="N24" i="5" s="1"/>
  <c r="K24" i="5"/>
  <c r="I24" i="5"/>
  <c r="G24" i="5"/>
  <c r="E24" i="5"/>
  <c r="L23" i="5"/>
  <c r="N23" i="5" s="1"/>
  <c r="K23" i="5"/>
  <c r="I23" i="5"/>
  <c r="G23" i="5"/>
  <c r="E23" i="5"/>
  <c r="L22" i="5"/>
  <c r="N22" i="5" s="1"/>
  <c r="K22" i="5"/>
  <c r="I22" i="5"/>
  <c r="G22" i="5"/>
  <c r="E22" i="5"/>
  <c r="L21" i="5"/>
  <c r="N21" i="5" s="1"/>
  <c r="K21" i="5"/>
  <c r="I21" i="5"/>
  <c r="G21" i="5"/>
  <c r="E21" i="5"/>
  <c r="L20" i="5"/>
  <c r="N20" i="5" s="1"/>
  <c r="K20" i="5"/>
  <c r="I20" i="5"/>
  <c r="G20" i="5"/>
  <c r="E20" i="5"/>
  <c r="L19" i="5"/>
  <c r="N19" i="5" s="1"/>
  <c r="K19" i="5"/>
  <c r="I19" i="5"/>
  <c r="G19" i="5"/>
  <c r="E19" i="5"/>
  <c r="L15" i="5"/>
  <c r="N15" i="5" s="1"/>
  <c r="K15" i="5"/>
  <c r="I15" i="5"/>
  <c r="G15" i="5"/>
  <c r="E15" i="5"/>
  <c r="L14" i="5"/>
  <c r="N14" i="5" s="1"/>
  <c r="K14" i="5"/>
  <c r="I14" i="5"/>
  <c r="G14" i="5"/>
  <c r="E14" i="5"/>
  <c r="L13" i="5"/>
  <c r="N13" i="5" s="1"/>
  <c r="K13" i="5"/>
  <c r="I13" i="5"/>
  <c r="G13" i="5"/>
  <c r="E13" i="5"/>
  <c r="L11" i="5"/>
  <c r="N11" i="5" s="1"/>
  <c r="K11" i="5"/>
  <c r="I11" i="5"/>
  <c r="G11" i="5"/>
  <c r="E11" i="5"/>
  <c r="L9" i="5"/>
  <c r="N9" i="5" s="1"/>
  <c r="K9" i="5"/>
  <c r="I9" i="5"/>
  <c r="G9" i="5"/>
  <c r="E9" i="5"/>
  <c r="L8" i="5"/>
  <c r="N8" i="5" s="1"/>
  <c r="K8" i="5"/>
  <c r="I8" i="5"/>
  <c r="G8" i="5"/>
  <c r="E8" i="5"/>
  <c r="L7" i="5"/>
  <c r="N7" i="5" s="1"/>
  <c r="K7" i="5"/>
  <c r="I7" i="5"/>
  <c r="G7" i="5"/>
  <c r="E7" i="5"/>
  <c r="L6" i="5"/>
  <c r="N6" i="5" s="1"/>
  <c r="K6" i="5"/>
  <c r="I6" i="5"/>
  <c r="G6" i="5"/>
  <c r="E6" i="5"/>
  <c r="L4" i="5"/>
  <c r="N4" i="5" s="1"/>
  <c r="K4" i="5"/>
  <c r="I4" i="5"/>
  <c r="G4" i="5"/>
  <c r="E4" i="5"/>
  <c r="L3" i="5"/>
  <c r="N3" i="5" s="1"/>
  <c r="K3" i="5"/>
  <c r="I3" i="5"/>
  <c r="G3" i="5"/>
  <c r="E3" i="5"/>
  <c r="E204" i="5" l="1"/>
  <c r="G204" i="5"/>
  <c r="I204" i="5"/>
  <c r="K204" i="5"/>
  <c r="N204" i="5"/>
  <c r="E489" i="5"/>
  <c r="E492" i="5"/>
  <c r="E170" i="5"/>
  <c r="E507" i="5"/>
  <c r="I16" i="5"/>
  <c r="G489" i="5"/>
  <c r="G589" i="5"/>
  <c r="K5" i="5"/>
  <c r="I28" i="5"/>
  <c r="K589" i="5"/>
  <c r="K631" i="5"/>
  <c r="I507" i="5"/>
  <c r="G5" i="5"/>
  <c r="E28" i="5"/>
  <c r="N489" i="5"/>
  <c r="K526" i="5"/>
  <c r="G532" i="5"/>
  <c r="I175" i="5"/>
  <c r="G16" i="5"/>
  <c r="I520" i="5"/>
  <c r="G10" i="5"/>
  <c r="K16" i="5"/>
  <c r="K489" i="5"/>
  <c r="K28" i="5"/>
  <c r="O30" i="5"/>
  <c r="I170" i="5"/>
  <c r="G492" i="5"/>
  <c r="O492" i="5" s="1"/>
  <c r="G69" i="5"/>
  <c r="I526" i="5"/>
  <c r="N526" i="5"/>
  <c r="K627" i="5"/>
  <c r="K97" i="5"/>
  <c r="K620" i="5"/>
  <c r="G97" i="5"/>
  <c r="G185" i="5"/>
  <c r="I317" i="5"/>
  <c r="K446" i="5"/>
  <c r="E520" i="5"/>
  <c r="E532" i="5"/>
  <c r="O637" i="5"/>
  <c r="G166" i="5"/>
  <c r="E395" i="5"/>
  <c r="K512" i="5"/>
  <c r="O513" i="5"/>
  <c r="I36" i="5"/>
  <c r="K69" i="5"/>
  <c r="E374" i="5"/>
  <c r="G170" i="5"/>
  <c r="K170" i="5"/>
  <c r="G374" i="5"/>
  <c r="N492" i="5"/>
  <c r="I499" i="5"/>
  <c r="K507" i="5"/>
  <c r="E526" i="5"/>
  <c r="N552" i="5"/>
  <c r="E589" i="5"/>
  <c r="I5" i="5"/>
  <c r="G25" i="5"/>
  <c r="G64" i="5"/>
  <c r="I136" i="5"/>
  <c r="K222" i="5"/>
  <c r="O448" i="5"/>
  <c r="G526" i="5"/>
  <c r="O554" i="5"/>
  <c r="G620" i="5"/>
  <c r="O635" i="5"/>
  <c r="O639" i="5"/>
  <c r="E5" i="5"/>
  <c r="N16" i="5"/>
  <c r="E175" i="5"/>
  <c r="G512" i="5"/>
  <c r="E585" i="5"/>
  <c r="I589" i="5"/>
  <c r="I620" i="5"/>
  <c r="N25" i="5"/>
  <c r="N589" i="5"/>
  <c r="N627" i="5"/>
  <c r="N317" i="5"/>
  <c r="E16" i="5"/>
  <c r="N5" i="5"/>
  <c r="O11" i="5"/>
  <c r="K25" i="5"/>
  <c r="K64" i="5"/>
  <c r="I115" i="5"/>
  <c r="E222" i="5"/>
  <c r="I308" i="5"/>
  <c r="I374" i="5"/>
  <c r="N411" i="5"/>
  <c r="K437" i="5"/>
  <c r="G437" i="5"/>
  <c r="G483" i="5"/>
  <c r="K520" i="5"/>
  <c r="K552" i="5"/>
  <c r="N585" i="5"/>
  <c r="K607" i="5"/>
  <c r="N631" i="5"/>
  <c r="G631" i="5"/>
  <c r="I46" i="5"/>
  <c r="E97" i="5"/>
  <c r="K115" i="5"/>
  <c r="K175" i="5"/>
  <c r="G222" i="5"/>
  <c r="E411" i="5"/>
  <c r="G446" i="5"/>
  <c r="G520" i="5"/>
  <c r="N607" i="5"/>
  <c r="G607" i="5"/>
  <c r="E631" i="5"/>
  <c r="O641" i="5"/>
  <c r="K10" i="5"/>
  <c r="G36" i="5"/>
  <c r="E10" i="5"/>
  <c r="K46" i="5"/>
  <c r="E69" i="5"/>
  <c r="I97" i="5"/>
  <c r="G136" i="5"/>
  <c r="K136" i="5"/>
  <c r="E136" i="5"/>
  <c r="E166" i="5"/>
  <c r="E185" i="5"/>
  <c r="I222" i="5"/>
  <c r="K317" i="5"/>
  <c r="K367" i="5"/>
  <c r="I489" i="5"/>
  <c r="O534" i="5"/>
  <c r="O622" i="5"/>
  <c r="K166" i="5"/>
  <c r="I10" i="5"/>
  <c r="I25" i="5"/>
  <c r="N28" i="5"/>
  <c r="E36" i="5"/>
  <c r="I64" i="5"/>
  <c r="I69" i="5"/>
  <c r="I166" i="5"/>
  <c r="I185" i="5"/>
  <c r="O319" i="5"/>
  <c r="N446" i="5"/>
  <c r="K499" i="5"/>
  <c r="O500" i="5"/>
  <c r="I512" i="5"/>
  <c r="E578" i="5"/>
  <c r="G585" i="5"/>
  <c r="G627" i="5"/>
  <c r="G46" i="5"/>
  <c r="K185" i="5"/>
  <c r="I395" i="5"/>
  <c r="E437" i="5"/>
  <c r="O484" i="5"/>
  <c r="G578" i="5"/>
  <c r="E627" i="5"/>
  <c r="I631" i="5"/>
  <c r="E64" i="5"/>
  <c r="G28" i="5"/>
  <c r="N69" i="5"/>
  <c r="N185" i="5"/>
  <c r="N222" i="5"/>
  <c r="E308" i="5"/>
  <c r="K308" i="5"/>
  <c r="G367" i="5"/>
  <c r="K395" i="5"/>
  <c r="N395" i="5"/>
  <c r="I411" i="5"/>
  <c r="N437" i="5"/>
  <c r="O486" i="5"/>
  <c r="G499" i="5"/>
  <c r="G507" i="5"/>
  <c r="K532" i="5"/>
  <c r="O556" i="5"/>
  <c r="K585" i="5"/>
  <c r="I607" i="5"/>
  <c r="N620" i="5"/>
  <c r="O37" i="5"/>
  <c r="E25" i="5"/>
  <c r="K36" i="5"/>
  <c r="E46" i="5"/>
  <c r="G115" i="5"/>
  <c r="E115" i="5"/>
  <c r="E317" i="5"/>
  <c r="I437" i="5"/>
  <c r="E483" i="5"/>
  <c r="O503" i="5"/>
  <c r="E512" i="5"/>
  <c r="O590" i="5"/>
  <c r="N136" i="5"/>
  <c r="N10" i="5"/>
  <c r="N170" i="5"/>
  <c r="N36" i="5"/>
  <c r="N64" i="5"/>
  <c r="N175" i="5"/>
  <c r="N46" i="5"/>
  <c r="N115" i="5"/>
  <c r="N97" i="5"/>
  <c r="N166" i="5"/>
  <c r="O502" i="5"/>
  <c r="O515" i="5"/>
  <c r="O523" i="5"/>
  <c r="I552" i="5"/>
  <c r="E620" i="5"/>
  <c r="I627" i="5"/>
  <c r="I446" i="5"/>
  <c r="G317" i="5"/>
  <c r="N367" i="5"/>
  <c r="G395" i="5"/>
  <c r="N520" i="5"/>
  <c r="G308" i="5"/>
  <c r="N374" i="5"/>
  <c r="N499" i="5"/>
  <c r="N512" i="5"/>
  <c r="I532" i="5"/>
  <c r="I578" i="5"/>
  <c r="I483" i="5"/>
  <c r="K578" i="5"/>
  <c r="E367" i="5"/>
  <c r="K411" i="5"/>
  <c r="K483" i="5"/>
  <c r="N308" i="5"/>
  <c r="G411" i="5"/>
  <c r="N483" i="5"/>
  <c r="E499" i="5"/>
  <c r="N507" i="5"/>
  <c r="N532" i="5"/>
  <c r="E552" i="5"/>
  <c r="G552" i="5"/>
  <c r="N578" i="5"/>
  <c r="O579" i="5"/>
  <c r="I585" i="5"/>
  <c r="I367" i="5"/>
  <c r="K374" i="5"/>
  <c r="E446" i="5"/>
  <c r="E607" i="5"/>
  <c r="K643" i="5" l="1"/>
  <c r="N643" i="5"/>
  <c r="E643" i="5"/>
  <c r="G643" i="5"/>
  <c r="I643" i="5"/>
  <c r="Q46" i="5"/>
  <c r="Q28" i="5"/>
  <c r="Q25" i="5"/>
  <c r="Q10" i="5"/>
  <c r="Q5" i="5"/>
  <c r="Q64" i="5"/>
  <c r="Q69" i="5"/>
  <c r="Q16" i="5"/>
  <c r="Q36" i="5"/>
  <c r="O170" i="5"/>
  <c r="O507" i="5"/>
  <c r="O489" i="5"/>
  <c r="O5" i="5"/>
  <c r="O589" i="5"/>
  <c r="O16" i="5"/>
  <c r="O620" i="5"/>
  <c r="O607" i="5"/>
  <c r="O97" i="5"/>
  <c r="O585" i="5"/>
  <c r="O374" i="5"/>
  <c r="O25" i="5"/>
  <c r="O616" i="5"/>
  <c r="O204" i="5"/>
  <c r="O437" i="5"/>
  <c r="O36" i="5"/>
  <c r="O136" i="5"/>
  <c r="O526" i="5"/>
  <c r="O520" i="5"/>
  <c r="O483" i="5"/>
  <c r="O512" i="5"/>
  <c r="O317" i="5"/>
  <c r="O631" i="5"/>
  <c r="O532" i="5"/>
  <c r="O395" i="5"/>
  <c r="O64" i="5"/>
  <c r="O69" i="5"/>
  <c r="Q649" i="5"/>
  <c r="O46" i="5"/>
  <c r="O175" i="5"/>
  <c r="O28" i="5"/>
  <c r="Q646" i="5"/>
  <c r="O411" i="5"/>
  <c r="O115" i="5"/>
  <c r="Q651" i="5"/>
  <c r="O185" i="5"/>
  <c r="O10" i="5"/>
  <c r="O166" i="5"/>
  <c r="O222" i="5"/>
  <c r="O499" i="5"/>
  <c r="O578" i="5"/>
  <c r="O308" i="5"/>
  <c r="O627" i="5"/>
  <c r="O367" i="5"/>
  <c r="O552" i="5"/>
  <c r="O446" i="5"/>
  <c r="O643" i="5" l="1"/>
  <c r="Q654" i="5"/>
</calcChain>
</file>

<file path=xl/sharedStrings.xml><?xml version="1.0" encoding="utf-8"?>
<sst xmlns="http://schemas.openxmlformats.org/spreadsheetml/2006/main" count="1756" uniqueCount="978">
  <si>
    <t>T1</t>
  </si>
  <si>
    <t>T2</t>
  </si>
  <si>
    <t>T3</t>
  </si>
  <si>
    <t>T4</t>
  </si>
  <si>
    <t>Descripción Bien o Servicio</t>
  </si>
  <si>
    <t>Unidad de medida</t>
  </si>
  <si>
    <t>Cant</t>
  </si>
  <si>
    <t>Monto</t>
  </si>
  <si>
    <t>Cant Total</t>
  </si>
  <si>
    <t>Precio unitario</t>
  </si>
  <si>
    <t>Total</t>
  </si>
  <si>
    <t>Contrato Servicio</t>
  </si>
  <si>
    <t>Unidad</t>
  </si>
  <si>
    <t>15101505- Combustible Diesel</t>
  </si>
  <si>
    <t>Galones</t>
  </si>
  <si>
    <t>Contrato Svo.</t>
  </si>
  <si>
    <t>15111501 - Propano</t>
  </si>
  <si>
    <t>Gas propano</t>
  </si>
  <si>
    <t xml:space="preserve">15121520- Lubricante de proposito General </t>
  </si>
  <si>
    <t>Lubricante para Refigeración</t>
  </si>
  <si>
    <t>Mapp Gas</t>
  </si>
  <si>
    <t>unidad</t>
  </si>
  <si>
    <t>26111707 - Baterías de plomo-ácido</t>
  </si>
  <si>
    <t>Baterías Planta Electrica</t>
  </si>
  <si>
    <t>26111704 - Cargadores de baterías</t>
  </si>
  <si>
    <t>Cargador de Baterias</t>
  </si>
  <si>
    <t>26111711 - Baterías de litio</t>
  </si>
  <si>
    <t>Baterías de litio</t>
  </si>
  <si>
    <t>26111702  - Pilas Alcalinas</t>
  </si>
  <si>
    <t>Pilas AA alcalinas</t>
  </si>
  <si>
    <t>Pilas AAA alcalinas</t>
  </si>
  <si>
    <t>41113630 - Multímetros</t>
  </si>
  <si>
    <t>Medidor de pilas AA</t>
  </si>
  <si>
    <t>26111601 - Generadores diesel</t>
  </si>
  <si>
    <t>Servicio</t>
  </si>
  <si>
    <t>52101502 - Alfombras</t>
  </si>
  <si>
    <t xml:space="preserve">Alfombra 72x44 para Lobby Edificio con logo </t>
  </si>
  <si>
    <t>Mt2</t>
  </si>
  <si>
    <t>52131602 - Persianas enrollables</t>
  </si>
  <si>
    <t xml:space="preserve">52131501 - Cortinas </t>
  </si>
  <si>
    <t>Cortina de baño</t>
  </si>
  <si>
    <t>52101511 - Tapetes de caucho o vinilo</t>
  </si>
  <si>
    <t>Lona</t>
  </si>
  <si>
    <t xml:space="preserve">Cortina enrrollable </t>
  </si>
  <si>
    <t>12163501 - Sellante de Cemento</t>
  </si>
  <si>
    <t>Torobon</t>
  </si>
  <si>
    <t>Galón</t>
  </si>
  <si>
    <t>27111901 - Cortafríos</t>
  </si>
  <si>
    <t>Cincel Plano</t>
  </si>
  <si>
    <t>30111601 - Cemento</t>
  </si>
  <si>
    <t>Cemento gris</t>
  </si>
  <si>
    <t>Funda</t>
  </si>
  <si>
    <t>Cemento blanco</t>
  </si>
  <si>
    <t>Libra</t>
  </si>
  <si>
    <t xml:space="preserve">31201605 -  Masilla </t>
  </si>
  <si>
    <t xml:space="preserve">Masilla </t>
  </si>
  <si>
    <t>31201610 - Pegamentos</t>
  </si>
  <si>
    <t xml:space="preserve">31211507 - Pintura Aerosol </t>
  </si>
  <si>
    <t>Pintura automotriz</t>
  </si>
  <si>
    <t>40141610 - Válvulas de flotación</t>
  </si>
  <si>
    <t>Flota de Goma</t>
  </si>
  <si>
    <t>31162402 - Cerraduras</t>
  </si>
  <si>
    <t>Llavines ciegos para baños</t>
  </si>
  <si>
    <t>Llavines para puertas madera de oficinas</t>
  </si>
  <si>
    <t>Cerradura Cilindrica Puertas Aluminio o Metal LLAVE MARIPOSA</t>
  </si>
  <si>
    <t>Cerradura Cilindrica Puertas Aluminio o Metal LLAVE LLAVE</t>
  </si>
  <si>
    <t>Cerradura Eléctrica con timbre</t>
  </si>
  <si>
    <t>31162403 - Goznes o bisagras</t>
  </si>
  <si>
    <t>Brazo Metal para puertas de oficina</t>
  </si>
  <si>
    <t>31162801 - Chapas o pomos</t>
  </si>
  <si>
    <t>Tiradores gavetas</t>
  </si>
  <si>
    <t>31161503 - Clavos o Tornillos</t>
  </si>
  <si>
    <t>Clavos</t>
  </si>
  <si>
    <t>Tornillos varios, Tornillos diablito 2 tamaños</t>
  </si>
  <si>
    <t>Caja</t>
  </si>
  <si>
    <t>31162403 - Goznes o Bisagras</t>
  </si>
  <si>
    <t>Bisagras (Pares)</t>
  </si>
  <si>
    <t>Pares</t>
  </si>
  <si>
    <t>31171603 - Bujes de Taladro</t>
  </si>
  <si>
    <t>Punteras estrias para taladro</t>
  </si>
  <si>
    <t>11162116 - Tela de flique o Estopa</t>
  </si>
  <si>
    <t>Estopa</t>
  </si>
  <si>
    <t xml:space="preserve">11101502 - Lija o esmeril </t>
  </si>
  <si>
    <t>Lijas de agua para madera</t>
  </si>
  <si>
    <t>23131507 - Tela para lijar</t>
  </si>
  <si>
    <t>Lija de tela madera</t>
  </si>
  <si>
    <t xml:space="preserve">Yarda </t>
  </si>
  <si>
    <t>30103605 - Tablones de madera</t>
  </si>
  <si>
    <t>Pie</t>
  </si>
  <si>
    <t>Playwood</t>
  </si>
  <si>
    <t>30102409- Varillas de Cobre</t>
  </si>
  <si>
    <t xml:space="preserve">Varillas para soldar </t>
  </si>
  <si>
    <t xml:space="preserve">30161509- Tabla de yeso </t>
  </si>
  <si>
    <t>Planchas de Sheetrock</t>
  </si>
  <si>
    <t>30181513 - Tapas para inodoro</t>
  </si>
  <si>
    <t>Tapas para inodoro premium</t>
  </si>
  <si>
    <t>40141636 - Kits de valvulas</t>
  </si>
  <si>
    <t>Perilla con cadena para inodoro</t>
  </si>
  <si>
    <t>Balnacines para inodoro</t>
  </si>
  <si>
    <t>31181502 - Juntas Obturadoras de caucho</t>
  </si>
  <si>
    <t>Juntas de cera para inodoros con guía</t>
  </si>
  <si>
    <t>31211508 - Pinturas acrílicas</t>
  </si>
  <si>
    <t>Pinturas acrílicas</t>
  </si>
  <si>
    <t>Cubeta (5 galones)</t>
  </si>
  <si>
    <t>Pintura semigloss</t>
  </si>
  <si>
    <t>31211505 - Pinturas de aceite</t>
  </si>
  <si>
    <t>Pintura industrial</t>
  </si>
  <si>
    <t>12352310 - Siliconas</t>
  </si>
  <si>
    <t xml:space="preserve">Silicon diferentes colores  </t>
  </si>
  <si>
    <t xml:space="preserve">31201605 - Masilla </t>
  </si>
  <si>
    <t>Masilla Para pared o SHEETROCK</t>
  </si>
  <si>
    <t>31211906 - Rodillos de pintar</t>
  </si>
  <si>
    <t>Rodillos de pintar con palo y Mota antigoteo</t>
  </si>
  <si>
    <t>31211904 - Brochas de 24"</t>
  </si>
  <si>
    <t>Brochas</t>
  </si>
  <si>
    <t>27112601 - Espátulas para enmasillar</t>
  </si>
  <si>
    <t>Espatulas</t>
  </si>
  <si>
    <t>11101502 - Lija o esmeril</t>
  </si>
  <si>
    <t xml:space="preserve">Lija </t>
  </si>
  <si>
    <t>31211604 - Diluyentes para pinturas</t>
  </si>
  <si>
    <t>Diluyentes para pinturas (Thinner)</t>
  </si>
  <si>
    <t>31201505 - Cinta doble faz</t>
  </si>
  <si>
    <t>Tape doble cara industrial grande</t>
  </si>
  <si>
    <t>Tape antideslizante</t>
  </si>
  <si>
    <t>Rollo</t>
  </si>
  <si>
    <t>Pintura Antihongos</t>
  </si>
  <si>
    <t>31211501 - Pinturas de esmalte</t>
  </si>
  <si>
    <t>Pintura tráfico amarilla</t>
  </si>
  <si>
    <t>31201611 - Adhesivos de Lámina</t>
  </si>
  <si>
    <t>Papel adhesivo frost para cristales</t>
  </si>
  <si>
    <t>Yardas</t>
  </si>
  <si>
    <t>Galon</t>
  </si>
  <si>
    <t>Masilla Acrílica</t>
  </si>
  <si>
    <t>Cola para pegar</t>
  </si>
  <si>
    <t>31211703 - Lacas</t>
  </si>
  <si>
    <t xml:space="preserve">Laca CLEAR </t>
  </si>
  <si>
    <t xml:space="preserve">Laca SEMI MATE </t>
  </si>
  <si>
    <t xml:space="preserve">31211505 - Pintura de aceite </t>
  </si>
  <si>
    <t>Pintura de aceite DE OLEO 3</t>
  </si>
  <si>
    <t xml:space="preserve">31211501 - Pintura de Esmalte </t>
  </si>
  <si>
    <t>Tinte para madera</t>
  </si>
  <si>
    <t>31211704 - Sellantes</t>
  </si>
  <si>
    <t>Pintura en Spray</t>
  </si>
  <si>
    <t>44121634 - Rollos adhesivos</t>
  </si>
  <si>
    <t>Cinta adhesiva verde</t>
  </si>
  <si>
    <t>31201515 - Cintas de papel</t>
  </si>
  <si>
    <t>Cinta de sheetrock</t>
  </si>
  <si>
    <t>31211504 - Pinturas de revestimiento</t>
  </si>
  <si>
    <t xml:space="preserve">Pintura impermeabilizante de techo  </t>
  </si>
  <si>
    <t>Gls</t>
  </si>
  <si>
    <t>Pintura Primer</t>
  </si>
  <si>
    <t>Cubeta 5 gls</t>
  </si>
  <si>
    <t xml:space="preserve"> </t>
  </si>
  <si>
    <t>32111503 - Diodos emisores de luz (led)</t>
  </si>
  <si>
    <t>Paneles de luces led 2x2 para plafones</t>
  </si>
  <si>
    <t>Lampara led 6" Uso Lobby redondas</t>
  </si>
  <si>
    <t>Lamparas de exterior led para parqueo cuadradas</t>
  </si>
  <si>
    <t>Lámparas de exterior led de pared</t>
  </si>
  <si>
    <t>60104912 - Alambres o Cables Eléctricos</t>
  </si>
  <si>
    <t xml:space="preserve">Alambre Electrico Goma </t>
  </si>
  <si>
    <t>Pies</t>
  </si>
  <si>
    <t>39121308 - Cajas de toma de corriente</t>
  </si>
  <si>
    <t>31201502 - Cinta Aislante Electrica</t>
  </si>
  <si>
    <t>Tape de goma aislante Eléctrico</t>
  </si>
  <si>
    <t>39111501 - Artefactos fluorescentes</t>
  </si>
  <si>
    <t>Bombillos Bajo Consumo</t>
  </si>
  <si>
    <t>31162414 - Abrazadera</t>
  </si>
  <si>
    <t>Abrazaderas plasticas (tee rap)</t>
  </si>
  <si>
    <t>Alambre dulce</t>
  </si>
  <si>
    <t>Toma corrientes para UPS</t>
  </si>
  <si>
    <t>39121205 - Canaletas para Cables</t>
  </si>
  <si>
    <t xml:space="preserve">Canaletas Eléctricas </t>
  </si>
  <si>
    <t xml:space="preserve">31151607 - Cadenas corrientes </t>
  </si>
  <si>
    <t>Cadenas para cierre puertas de parqueos</t>
  </si>
  <si>
    <t xml:space="preserve">39121529 - Contactores </t>
  </si>
  <si>
    <t>Contactores eléctricos</t>
  </si>
  <si>
    <t xml:space="preserve">39121001- Transformadores de Distribución de potencia </t>
  </si>
  <si>
    <t>Transformadores</t>
  </si>
  <si>
    <t>39121523 - Temporizadores</t>
  </si>
  <si>
    <t>Temporizadores</t>
  </si>
  <si>
    <t>60131509 - Boquillas</t>
  </si>
  <si>
    <t>Kits para Hacer Boquillas</t>
  </si>
  <si>
    <t xml:space="preserve">Tape electrico </t>
  </si>
  <si>
    <t>23101502 - Taladros</t>
  </si>
  <si>
    <t>Taladro Rotomartillo  (electrico 1500 wats)</t>
  </si>
  <si>
    <t>Taladro de bateria inalambrico</t>
  </si>
  <si>
    <t>23101510 - Pulidoras</t>
  </si>
  <si>
    <t>Pulidora</t>
  </si>
  <si>
    <t>23101512 - Sierras mecánicas</t>
  </si>
  <si>
    <t>Marco de Segueta</t>
  </si>
  <si>
    <t>Hojas de segueta</t>
  </si>
  <si>
    <t>23131703 - Discos para hacer cabuchones</t>
  </si>
  <si>
    <t>Disco de corte para pulidora 4.5</t>
  </si>
  <si>
    <t>Disco de corte diamante para pulidora 4.5</t>
  </si>
  <si>
    <t>27111602 - Martillos</t>
  </si>
  <si>
    <t>Martillo</t>
  </si>
  <si>
    <t>23151601 - Sopladores o secadores</t>
  </si>
  <si>
    <t>Sopladora para jardinería</t>
  </si>
  <si>
    <t>23101508 - Cortadoras</t>
  </si>
  <si>
    <t>Cortadores de vidrio</t>
  </si>
  <si>
    <t>Discos de Lija de Madera</t>
  </si>
  <si>
    <t>23101509 - Lijadoras</t>
  </si>
  <si>
    <t>Lijadora de Mano</t>
  </si>
  <si>
    <t xml:space="preserve">23101501 - Caladores </t>
  </si>
  <si>
    <t>Caladora</t>
  </si>
  <si>
    <t>27111508 - Sierras</t>
  </si>
  <si>
    <t>Sierras de corte</t>
  </si>
  <si>
    <t>27112504 - Cuñas</t>
  </si>
  <si>
    <t>Tarugos plásticos</t>
  </si>
  <si>
    <t>27111509 - Barrenas</t>
  </si>
  <si>
    <t>Barrenas</t>
  </si>
  <si>
    <t>23101508- Cortadoras</t>
  </si>
  <si>
    <t>Navajas Cortadoras</t>
  </si>
  <si>
    <t>40151502 - Bombas de Vacío</t>
  </si>
  <si>
    <t>Bomba de Vacío</t>
  </si>
  <si>
    <t>41115309 - Luxómetros</t>
  </si>
  <si>
    <t>Luxometro</t>
  </si>
  <si>
    <t>40141716 - Sifon p</t>
  </si>
  <si>
    <t>Sifon pvc para lavamanos</t>
  </si>
  <si>
    <t>Sifon pvc para cocina</t>
  </si>
  <si>
    <t>40141702 - Grifos</t>
  </si>
  <si>
    <t>Llaves angulares</t>
  </si>
  <si>
    <t>Llave de agua a chorro</t>
  </si>
  <si>
    <t>40142116 - Tuberia de Goma</t>
  </si>
  <si>
    <t>Tubo flex 3/4</t>
  </si>
  <si>
    <t>Mezcladora de lavamanos de acero con sensor</t>
  </si>
  <si>
    <t>Mezcladora de lavamanos de acero inox</t>
  </si>
  <si>
    <t>40142008 - Mangueras de agua</t>
  </si>
  <si>
    <t>Mangueras de agua</t>
  </si>
  <si>
    <t>Válvulas completas de inodoros</t>
  </si>
  <si>
    <t>Mangueras para inodoro</t>
  </si>
  <si>
    <t>Mangueras para lavamanos</t>
  </si>
  <si>
    <t>40141739 - Tapas de desagüe</t>
  </si>
  <si>
    <t>Rejilla para desagüe de piso acero inox. Cuadrada</t>
  </si>
  <si>
    <t>40142321 - Acoplamientos de reducción de tubería</t>
  </si>
  <si>
    <t>Reducción Copa 1 x 3/4</t>
  </si>
  <si>
    <t>Reducción Copa 1 x 1/2</t>
  </si>
  <si>
    <t>Reducción Copa 3/4 x 1/2</t>
  </si>
  <si>
    <t>40142604 - Codos de tubo</t>
  </si>
  <si>
    <t>Codo PVC de 1</t>
  </si>
  <si>
    <t>Codo PVC de 3/4</t>
  </si>
  <si>
    <t>Codo PVC de 1/2</t>
  </si>
  <si>
    <t>40142320 - Uniones de tubería</t>
  </si>
  <si>
    <t>Union Universal PVC de 1</t>
  </si>
  <si>
    <t>Union Universal PVC de 3/4</t>
  </si>
  <si>
    <t>Union Universal PVC de 1/2</t>
  </si>
  <si>
    <t>Cemento PVC azul 1/8</t>
  </si>
  <si>
    <t>31181502 - Juntas obturadoras de caucho</t>
  </si>
  <si>
    <t>Junta  de cera para inodoro</t>
  </si>
  <si>
    <t xml:space="preserve">31231302- Tuberia de Cobre </t>
  </si>
  <si>
    <t>Tuberias de Cobres</t>
  </si>
  <si>
    <t>Terminales de rosca de cobre para tuberías</t>
  </si>
  <si>
    <t xml:space="preserve">40142320 - uniones de Tuberias </t>
  </si>
  <si>
    <t>Tees de cobre</t>
  </si>
  <si>
    <t>Uniones de cobre</t>
  </si>
  <si>
    <t>Reducciones de cobre</t>
  </si>
  <si>
    <t>Codos de cobre</t>
  </si>
  <si>
    <t>24111810 - Tanques de almacenamiento de agua</t>
  </si>
  <si>
    <t>Tinaco para agua</t>
  </si>
  <si>
    <t>24111802 - Tanques o cilindros de aire o gas</t>
  </si>
  <si>
    <t>Tanque de gas alta capacidad</t>
  </si>
  <si>
    <t>40151510 - Bombas de agua</t>
  </si>
  <si>
    <t>Bomba de agua</t>
  </si>
  <si>
    <t>Bomba de agua sumergible</t>
  </si>
  <si>
    <t>40101701 - Aires acondicionados</t>
  </si>
  <si>
    <t>Sistema de Aires acondicionados 5 ton.</t>
  </si>
  <si>
    <t>40101502 - Extractores de aire</t>
  </si>
  <si>
    <t>Extractores de aire para baños 25 x 25</t>
  </si>
  <si>
    <t>Extractores de aire para cocina 35 x 35</t>
  </si>
  <si>
    <t>40101704 - Unidades de condensación</t>
  </si>
  <si>
    <t>Condensadores para aires acondicionado</t>
  </si>
  <si>
    <t>40151601 - Compresores de Aire</t>
  </si>
  <si>
    <t xml:space="preserve">Compresores </t>
  </si>
  <si>
    <t xml:space="preserve">41113111 -  Analizadores de ozono </t>
  </si>
  <si>
    <t>ozono portatil</t>
  </si>
  <si>
    <t xml:space="preserve">40101902 - Deshumidificadores </t>
  </si>
  <si>
    <t xml:space="preserve">Deshumidificador </t>
  </si>
  <si>
    <t>41112209 - Termostatos</t>
  </si>
  <si>
    <t>41113601 - Amperímetros</t>
  </si>
  <si>
    <t>Amperímetro digital 8tester)</t>
  </si>
  <si>
    <t xml:space="preserve">32121501- Capacitores Fijos </t>
  </si>
  <si>
    <t xml:space="preserve">Capacitores Eléctricos para motores </t>
  </si>
  <si>
    <t>41103311- Manómetros</t>
  </si>
  <si>
    <t>Manómetro de refrigeración</t>
  </si>
  <si>
    <t>41114201 - Cintas Medidoras</t>
  </si>
  <si>
    <t>Cintas de Medir  digital</t>
  </si>
  <si>
    <t xml:space="preserve">40161602- Limpiadores de Aire </t>
  </si>
  <si>
    <t xml:space="preserve">Limpiador de Serpertines liquido </t>
  </si>
  <si>
    <t>gls</t>
  </si>
  <si>
    <t xml:space="preserve">41111927 - Sensores de Presión </t>
  </si>
  <si>
    <t xml:space="preserve">Sensores de Presion </t>
  </si>
  <si>
    <t>40101605 - Protectores o sus accesorios para ventiladores</t>
  </si>
  <si>
    <t>Abanicos (fan) diferentes tamaños</t>
  </si>
  <si>
    <t>39121405 - Terminales de cable o alambre</t>
  </si>
  <si>
    <t>Terminales para alambres</t>
  </si>
  <si>
    <t>40141609 - Válvulas de control</t>
  </si>
  <si>
    <t>Gusanillos</t>
  </si>
  <si>
    <t>60101101 - Lectores electrónicos de tarjetas</t>
  </si>
  <si>
    <t>Tarjetas electrónicas</t>
  </si>
  <si>
    <t>39121535 - Relés de control</t>
  </si>
  <si>
    <t>Relés (relay)</t>
  </si>
  <si>
    <t>Sensor tèrmico / arrancador magnètico para bomba de agua</t>
  </si>
  <si>
    <t>Juego de manguera para manometro</t>
  </si>
  <si>
    <t>30151703 - Canaletas</t>
  </si>
  <si>
    <t>Canaletas de piso</t>
  </si>
  <si>
    <t>39121205 - Canaletas para cable</t>
  </si>
  <si>
    <t>Canaletas para cable</t>
  </si>
  <si>
    <t>12171703 - Tintas</t>
  </si>
  <si>
    <t>BOTELLA DE TINTA EPSON CYAN T544 UNIDADES 1/1</t>
  </si>
  <si>
    <t>BOTELLA DE TINTA EPSON MAGENTA T544 UNIDADES 1/1</t>
  </si>
  <si>
    <t>BOTELLA DE TINTA EPSON NEGRO T544 UNIDADES 1/1</t>
  </si>
  <si>
    <t>BOTELLA DE TINTA EPSON YELLOW T544 UNIDADES 1/1</t>
  </si>
  <si>
    <t>44103103 - Tóner para impresoras o fax</t>
  </si>
  <si>
    <t>TONER CF210A NEGRO UNIDADES 1/1</t>
  </si>
  <si>
    <t>TONER CF211A CYAN UNIDADES 1/1</t>
  </si>
  <si>
    <t>TONER CF212A YELLOW UNIDADES 1/1</t>
  </si>
  <si>
    <t>TONER CF213A MAGENTA UNIDADES 1/1</t>
  </si>
  <si>
    <t>TONER CF360A BLACK UNIDADES 1/1</t>
  </si>
  <si>
    <t>TONER CF361A CYAN UNIDADES 1/1</t>
  </si>
  <si>
    <t>TONER CF362A YELLOW UNIDADES 1/1</t>
  </si>
  <si>
    <t>TONER CF363A MAGENTA UNIDADES 1/1</t>
  </si>
  <si>
    <t xml:space="preserve">Toner Print Cartidge MP C3003 Black </t>
  </si>
  <si>
    <t>Toner Print Cartidge MP C3003 Cyan</t>
  </si>
  <si>
    <t xml:space="preserve">Toner Print Cartidge MP C3004 Magenta </t>
  </si>
  <si>
    <t>Toner Print Cartidge MP C3004 Yellow</t>
  </si>
  <si>
    <t>Subtotal</t>
  </si>
  <si>
    <t>44111503 - Organizadores o bandejas para el escritorio</t>
  </si>
  <si>
    <t>Bandejas ahumadas</t>
  </si>
  <si>
    <t>Juego 2/1</t>
  </si>
  <si>
    <t>44121615 - Grapadoras</t>
  </si>
  <si>
    <t>Grapadoras No. 26/6</t>
  </si>
  <si>
    <t>41111604 - Reglas</t>
  </si>
  <si>
    <t>Reglas plásticas</t>
  </si>
  <si>
    <t>60121152 - Tablillas de escritura</t>
  </si>
  <si>
    <t>Tablilla con gancho</t>
  </si>
  <si>
    <t>44111515 - Cajas u organizadores de almacenamiento de archivos</t>
  </si>
  <si>
    <t>Cajas de Archivo de Carton 10.5" x 13" x 25"</t>
  </si>
  <si>
    <t>14111507 - Papel para impresora o fotocopiadora</t>
  </si>
  <si>
    <t>Papel 8 1/2 x 11 Magnus 500/1</t>
  </si>
  <si>
    <t>Resma</t>
  </si>
  <si>
    <t xml:space="preserve">Papel 8 1/2 x 14 Magnus </t>
  </si>
  <si>
    <t>44121503 - Sobres</t>
  </si>
  <si>
    <t>Sobres blancos 1/1</t>
  </si>
  <si>
    <t>Sobre Manila 9x12 1/1</t>
  </si>
  <si>
    <t>14111514 - Blocs o cuadernos de papel</t>
  </si>
  <si>
    <t>Libreta Grande 8 1/2 x 11 Blanca 1/1</t>
  </si>
  <si>
    <t>Libreta pequeña 8 1/2 x 11 Blanca 12/1</t>
  </si>
  <si>
    <t>Libro record 300 paginas</t>
  </si>
  <si>
    <t>14111802 - Recibos o libros de recibos</t>
  </si>
  <si>
    <t>Talonarios tramitacion documentos</t>
  </si>
  <si>
    <t>Talonarios de caja chica</t>
  </si>
  <si>
    <t>44122003 - Carpetas</t>
  </si>
  <si>
    <t>Carpeta blanca 4" c/bolsillo</t>
  </si>
  <si>
    <t>Carpeta blanca 1" c/bolsillo</t>
  </si>
  <si>
    <t>Carpet blanca 1 1/2" c/bolsillo</t>
  </si>
  <si>
    <t>Carpet blanca 2" c/bolsillo</t>
  </si>
  <si>
    <t>Carpet blanca 3" c/bolsillo</t>
  </si>
  <si>
    <t>Carpet blanca 1/2" c/bolsillo</t>
  </si>
  <si>
    <t>44122104 - Clips para papel</t>
  </si>
  <si>
    <t>Clip Grande No.2</t>
  </si>
  <si>
    <t>Caja 100/1</t>
  </si>
  <si>
    <t>Clip Grande No.1</t>
  </si>
  <si>
    <t>Caja 100/2</t>
  </si>
  <si>
    <t>Clip Binder 51 mm. (billetero) 12/1</t>
  </si>
  <si>
    <t>Clip Binder 32 mm. (billetero) 12/1</t>
  </si>
  <si>
    <t>Clip Binder 19 mm. (billetero) 12/1</t>
  </si>
  <si>
    <t>44121802 - Fluido de corrección</t>
  </si>
  <si>
    <t>Corrector Papermate 1/1</t>
  </si>
  <si>
    <t>44121701 - Bolígrafos</t>
  </si>
  <si>
    <t xml:space="preserve">Felpa en gel color azul </t>
  </si>
  <si>
    <t xml:space="preserve">Felpa en gel color negra </t>
  </si>
  <si>
    <t>Felpa  en gel color roja</t>
  </si>
  <si>
    <t>44121804 - Borradores</t>
  </si>
  <si>
    <t>Goma para borrar</t>
  </si>
  <si>
    <t>44122107 - Grapas</t>
  </si>
  <si>
    <t>Grapas standard No.26</t>
  </si>
  <si>
    <t>GRAPAS XEROX WORKCENTRE 5335</t>
  </si>
  <si>
    <t>14111537 - Etiquetas de papel</t>
  </si>
  <si>
    <t>Label Blanco DYMO 9/16 x 3 7/16</t>
  </si>
  <si>
    <t>Caja 1/1</t>
  </si>
  <si>
    <t>Lapicero azul</t>
  </si>
  <si>
    <t xml:space="preserve">Lapicero Negro </t>
  </si>
  <si>
    <t>Lapicero rojo</t>
  </si>
  <si>
    <t>44121706 - Lápices de madera</t>
  </si>
  <si>
    <t>Lápices de carbon</t>
  </si>
  <si>
    <t>44121708 - Marcadores</t>
  </si>
  <si>
    <t>Marcadores azules</t>
  </si>
  <si>
    <t>Marcadores Negro</t>
  </si>
  <si>
    <t xml:space="preserve">Marcadores rojo </t>
  </si>
  <si>
    <t>44122010 - Separadores</t>
  </si>
  <si>
    <t>Pendaflex 8 1/2 x 11  25/1</t>
  </si>
  <si>
    <t>Pendaflex 8 1/2 x 14  25/1</t>
  </si>
  <si>
    <t>14111530 - Papel de notas autoadhesivas</t>
  </si>
  <si>
    <t>Notas adhesivas grande</t>
  </si>
  <si>
    <t xml:space="preserve">Notas adhesivas banderitas </t>
  </si>
  <si>
    <t>44121711 - Rotuladores</t>
  </si>
  <si>
    <t xml:space="preserve">Resaltadores Naranja </t>
  </si>
  <si>
    <t>Resaltadores Verde</t>
  </si>
  <si>
    <t xml:space="preserve">Resaltadores Amarillo </t>
  </si>
  <si>
    <t>Resaltadores Azul</t>
  </si>
  <si>
    <t>Cinta adhesiva 3/4</t>
  </si>
  <si>
    <t>Cinta adhesiva 2"</t>
  </si>
  <si>
    <t>44121635 - Husos para cinta adhesiva</t>
  </si>
  <si>
    <t>Dispensador para cinta adhesiva 3/4</t>
  </si>
  <si>
    <t>Pegamento stick 40 gr.</t>
  </si>
  <si>
    <t>44121618 - Tijeras</t>
  </si>
  <si>
    <t>Tijeras</t>
  </si>
  <si>
    <t>Separadores para carpeta con pestaña</t>
  </si>
  <si>
    <t>44122002 - Protectores de hojas</t>
  </si>
  <si>
    <t>Protectores plasticos transparentes de hojas 8 1/2 x 11  100/1</t>
  </si>
  <si>
    <t>Paq</t>
  </si>
  <si>
    <t>44122011 - Folders</t>
  </si>
  <si>
    <t>Folder 8 1/2 x 11 AYS  100/1</t>
  </si>
  <si>
    <t>Folder 8 1/2 x 14 AYS  100/1</t>
  </si>
  <si>
    <t>Folder Parttion Verde 8 1/2 x 11</t>
  </si>
  <si>
    <t>44101801 - Calculadoras o accesorios</t>
  </si>
  <si>
    <t>Cinta para Calculadoras</t>
  </si>
  <si>
    <t>14111515 - Papel para sumadora o máquina registradora</t>
  </si>
  <si>
    <t>Papel en rollo para calculadora</t>
  </si>
  <si>
    <t>44122101 - Cauchos</t>
  </si>
  <si>
    <t>Bandas elásticas</t>
  </si>
  <si>
    <t>43202206 - Componentes de dispositivo de entrada o unidad de almacenamiento</t>
  </si>
  <si>
    <t>Memoria USB de 512 GB</t>
  </si>
  <si>
    <t>Memoria USB de 64 GB</t>
  </si>
  <si>
    <t>Memoria USB de 128 GB</t>
  </si>
  <si>
    <t>Grapadora Jumbo</t>
  </si>
  <si>
    <t xml:space="preserve">Marcadores para Pizarra Azul </t>
  </si>
  <si>
    <t>Marcadores para Pizarra Negro</t>
  </si>
  <si>
    <t>Marcadores para Pizarra Verde</t>
  </si>
  <si>
    <t>Marcadores para Pizarra Rojo</t>
  </si>
  <si>
    <t>Borrador para pizzara</t>
  </si>
  <si>
    <t>44111905 - Tableros de borrado en seco o accesorios</t>
  </si>
  <si>
    <t xml:space="preserve">Pizzarra Blanca </t>
  </si>
  <si>
    <t>44101603 - Máquinas trituradoras de papel o accesorios</t>
  </si>
  <si>
    <t>Máquinas trituradoras de papel</t>
  </si>
  <si>
    <t>44112002 - Calendarios</t>
  </si>
  <si>
    <t>Calendarios</t>
  </si>
  <si>
    <t>45111601 - Señaladores</t>
  </si>
  <si>
    <t>Puntero Láser</t>
  </si>
  <si>
    <t>56101529 - Revisteros</t>
  </si>
  <si>
    <t>Revisteros de Metal</t>
  </si>
  <si>
    <t>Carpeta troquelada tipo oficio timbrado</t>
  </si>
  <si>
    <t>Carpeta troquelada tipo legal timbrado</t>
  </si>
  <si>
    <t>Sobre manila 9x12 timbrado</t>
  </si>
  <si>
    <t>Sobre manila 9x15 timbrado</t>
  </si>
  <si>
    <t>Sobre de carta no.10 timbrado</t>
  </si>
  <si>
    <t>Sobre de carta no.10 en hilo timbrado</t>
  </si>
  <si>
    <t>Papel timbrado 8.5 en hilo timbrado</t>
  </si>
  <si>
    <t>Papel timbrado normal 8.5 timbrado</t>
  </si>
  <si>
    <t>Pizzarra de corcho</t>
  </si>
  <si>
    <t>46171609 - Espejos convexos de seguridad</t>
  </si>
  <si>
    <t>Espejo convexo redondo de exterior con base para parqueo</t>
  </si>
  <si>
    <t>46181604 - Botas de seguridad</t>
  </si>
  <si>
    <t>Botas de seguridad</t>
  </si>
  <si>
    <t>46181504 - Guantes de protección</t>
  </si>
  <si>
    <t>Guantes de protección anti corte de nitrilo</t>
  </si>
  <si>
    <t>Paquete</t>
  </si>
  <si>
    <t>46182001 - Máscaras o accesorios</t>
  </si>
  <si>
    <t>Máscaras para fumigacion con filtro</t>
  </si>
  <si>
    <t>42241802 - Fieltros de recubrimiento ortopédico para la espalda o lumbares o para el sacro</t>
  </si>
  <si>
    <t>Faja para carga</t>
  </si>
  <si>
    <t>Mascarillas de filtro de carbono</t>
  </si>
  <si>
    <t>Filtros para Mascarillas de filtro de carbono</t>
  </si>
  <si>
    <t>42131606 - Máscaras Quirúrgicas</t>
  </si>
  <si>
    <t>Máscaras KN95 reutilizables</t>
  </si>
  <si>
    <t>47121702 - Contenedores de desperdicios o revestimientos rígidos</t>
  </si>
  <si>
    <t>Zafacon de basura con ruedas</t>
  </si>
  <si>
    <t>41121813 - Cubetas</t>
  </si>
  <si>
    <t>Cubetas</t>
  </si>
  <si>
    <t>47121701 - Bolsas de basura</t>
  </si>
  <si>
    <t>Fundas Negras de 55 galones 100/1</t>
  </si>
  <si>
    <t>Fardo</t>
  </si>
  <si>
    <t>Fundas Negras 17x22 100/1</t>
  </si>
  <si>
    <t xml:space="preserve">Fardo </t>
  </si>
  <si>
    <t>Fundas Negras 24x30 100/1</t>
  </si>
  <si>
    <t>47131812 - Refrescador de aire</t>
  </si>
  <si>
    <t xml:space="preserve">Ambientador Spray </t>
  </si>
  <si>
    <t>47131706 - Dispensadores de ambientadores</t>
  </si>
  <si>
    <t>Dispensadores de ambientadores automáticos, eléctricos</t>
  </si>
  <si>
    <t>Respuestos para Ambientadores automaticos</t>
  </si>
  <si>
    <t>39111517 - Velas de cera</t>
  </si>
  <si>
    <t>Velas Aromáticas</t>
  </si>
  <si>
    <t>47131807 - Blanqueadores</t>
  </si>
  <si>
    <t>Cloro 1/1</t>
  </si>
  <si>
    <t>12352104 - Alcoholes o sus sustitutos</t>
  </si>
  <si>
    <t>Alcohol Isopropilico</t>
  </si>
  <si>
    <t>47131803 - Desinfectantes para uso doméstico</t>
  </si>
  <si>
    <t>Desinfectante de limpieza Fragancia Suave</t>
  </si>
  <si>
    <t>47131810 - Productos para el lavaplatos</t>
  </si>
  <si>
    <t>Lavaplatos liquido</t>
  </si>
  <si>
    <t xml:space="preserve">Lavaplatos en pasta </t>
  </si>
  <si>
    <t>47131805 - Limpiadores de propósito general</t>
  </si>
  <si>
    <t>Pastilla para inodoro</t>
  </si>
  <si>
    <t>Pastilla para inodoro azul</t>
  </si>
  <si>
    <t>47131801 - Limpiadores de pisos</t>
  </si>
  <si>
    <t>Suaper</t>
  </si>
  <si>
    <t>47131602 - Almohadillas para restregar</t>
  </si>
  <si>
    <t xml:space="preserve">Brillo verde para fregar </t>
  </si>
  <si>
    <t>47121803 - Esponjas o esponjillas</t>
  </si>
  <si>
    <t xml:space="preserve">Esponja para fregar </t>
  </si>
  <si>
    <t>47131604 - Escobas</t>
  </si>
  <si>
    <t>Escoba</t>
  </si>
  <si>
    <t xml:space="preserve">Escobillones de felpas de Nylon duro </t>
  </si>
  <si>
    <t>Escobilla de goma para sacar agua</t>
  </si>
  <si>
    <t>Espuma limpiadora alfombras</t>
  </si>
  <si>
    <t>47131824 - Limpiadores de vidrio o ventanas</t>
  </si>
  <si>
    <t>Limpiador de cristales</t>
  </si>
  <si>
    <t>Limpia cristales con esponja</t>
  </si>
  <si>
    <t>Limpiador en polvo para inodoro</t>
  </si>
  <si>
    <t>47131806 - Pulidores o ceras para muebles</t>
  </si>
  <si>
    <t>Lustrador de madera</t>
  </si>
  <si>
    <t xml:space="preserve">Espuma limpiadora de piel </t>
  </si>
  <si>
    <t>47131502 - Pañitos o toallas para limpiar</t>
  </si>
  <si>
    <t>Toalla de Limpieza en Microfibra</t>
  </si>
  <si>
    <t>47131611 - Recogedor de basura</t>
  </si>
  <si>
    <t>Recogedores de basura</t>
  </si>
  <si>
    <t>Detergente 400 Grs.</t>
  </si>
  <si>
    <t>47131608 - Cepillos de baño</t>
  </si>
  <si>
    <t>Cepillos de inodoro</t>
  </si>
  <si>
    <t>47131814 - Limpiadores o pulidores de metales</t>
  </si>
  <si>
    <t>Limpiador de metales para letrero edificio</t>
  </si>
  <si>
    <t>47121607 - Suministros o accesorios de aspiradoras</t>
  </si>
  <si>
    <t>Filtros para aspiradora</t>
  </si>
  <si>
    <t>Limpiador de acero inoxidable</t>
  </si>
  <si>
    <t>Difusor con liquido de olor</t>
  </si>
  <si>
    <t>Producto de limpieza de cerámicas</t>
  </si>
  <si>
    <t>shampoo para lavado de vehículos</t>
  </si>
  <si>
    <t>47131817- Protectores de uso doméstico o para automotores</t>
  </si>
  <si>
    <t>Brillante para neumáticos</t>
  </si>
  <si>
    <t>Cloro granulado para cisterna</t>
  </si>
  <si>
    <t>53131626 - Desinfectante de manos</t>
  </si>
  <si>
    <t>Alcohol wipes de mano</t>
  </si>
  <si>
    <t>Zafacón plástico con ruedas y tapa</t>
  </si>
  <si>
    <t>Esponja para lavado de autos</t>
  </si>
  <si>
    <t>Zafacones acero inoxidable para Presidencia y baños comunes</t>
  </si>
  <si>
    <t xml:space="preserve">Zafacon para oficina en metal </t>
  </si>
  <si>
    <t>Herbicida</t>
  </si>
  <si>
    <t>14111704 - Papel Higiénico</t>
  </si>
  <si>
    <t>Papel Higienico para dispensador jumbo 12/1 (servicio por 12 meses)</t>
  </si>
  <si>
    <t>14111705 - Servilletas de Papel</t>
  </si>
  <si>
    <t>Servilletas para baño tipo toalla p/dispensador (servicio por 12 meses)</t>
  </si>
  <si>
    <t>Servilletas de mesa p/dispensador 18/125 (servicio por 12 meses)</t>
  </si>
  <si>
    <t>53131608 - Jabones</t>
  </si>
  <si>
    <t>Jabon líquido spray para dispensador 6/1  400ml (servicio por 12 meses)</t>
  </si>
  <si>
    <t>Sanitizante spray para dispensador12/1 400ml (servicio por 12 meses)</t>
  </si>
  <si>
    <t>Servilleta blanca cocktail 4.5x4.5  100/0</t>
  </si>
  <si>
    <t>Servilleta doble blanca 32.5x32.5cm  50/1 (servicio por 12 meses)</t>
  </si>
  <si>
    <t>Servilletas de papel decorativas baño largas 21/1</t>
  </si>
  <si>
    <t>50161814 - Azúcar o sustituto de azúcar, confite</t>
  </si>
  <si>
    <t>Azúcar Blanca</t>
  </si>
  <si>
    <t>Paquete 5 lbs.</t>
  </si>
  <si>
    <t>Azúcar Crema</t>
  </si>
  <si>
    <t>Azúcar de Dieta (200 sobres)</t>
  </si>
  <si>
    <t>50201714 - Cremas no lácteas</t>
  </si>
  <si>
    <t>Cremora en pote en polvo</t>
  </si>
  <si>
    <t>Cremora líquida sabores mixtos 300ml</t>
  </si>
  <si>
    <t>50202301 - Agua</t>
  </si>
  <si>
    <t>Botellas de agua</t>
  </si>
  <si>
    <t>Fardo 20/1</t>
  </si>
  <si>
    <t>50202306 - Refrescos</t>
  </si>
  <si>
    <t>Coca Cola regular 12 oz. 1/1</t>
  </si>
  <si>
    <t>Coca Cola sin azúcar 12 oz. 1/1</t>
  </si>
  <si>
    <t>50201713 - Bolsas de Té</t>
  </si>
  <si>
    <t>Bolsas de Té</t>
  </si>
  <si>
    <t xml:space="preserve">Caja </t>
  </si>
  <si>
    <t>50202304 - Jugos de repisa</t>
  </si>
  <si>
    <t>Jugo de Manzana 10 oz. Botella cristal</t>
  </si>
  <si>
    <t>Jugo Cranberry</t>
  </si>
  <si>
    <t>Agua Carbonatada  sin azucar mixta saborizada</t>
  </si>
  <si>
    <t>Agua saborizada en lata mixta</t>
  </si>
  <si>
    <t>Agua mineral con gas</t>
  </si>
  <si>
    <t>50101717 - Nueces y semillas sin cascara</t>
  </si>
  <si>
    <t>Nueces mixtas saladas</t>
  </si>
  <si>
    <t>50151513 - Aceites vegetales o  de planta comestibles</t>
  </si>
  <si>
    <t>Aceite de Oliva Extra Virgen 2 litros</t>
  </si>
  <si>
    <t>50171830 - Salsas o condimentos o cremas de untar o marinados</t>
  </si>
  <si>
    <t>Picante</t>
  </si>
  <si>
    <t>Refrescos sabores variados 2 Litros paquete 6/1</t>
  </si>
  <si>
    <t>50171707 - Vinagres</t>
  </si>
  <si>
    <t>Vinagre Blanco</t>
  </si>
  <si>
    <t>Contrato</t>
  </si>
  <si>
    <t>52151504 - Tazas o vasos o tapas desechables para uso doméstico</t>
  </si>
  <si>
    <t>52151503 - Cubiertos desechables para uso doméstico</t>
  </si>
  <si>
    <t>52151502 - Platos desechables para uso doméstico</t>
  </si>
  <si>
    <t>52151505 - Agitadores desechables para uso doméstico</t>
  </si>
  <si>
    <t>Removedores bebida madera 5.5 pulg  1000/1</t>
  </si>
  <si>
    <t>24111503 - Bolsas plásticas</t>
  </si>
  <si>
    <t xml:space="preserve">Bolsas ziploc  caja </t>
  </si>
  <si>
    <t>14121806 - Papel de parafinado</t>
  </si>
  <si>
    <t>Papel encerado</t>
  </si>
  <si>
    <t>60121134 - Papel Metálico</t>
  </si>
  <si>
    <t>Papel aluminio</t>
  </si>
  <si>
    <t>52152102 - Vasos para beber para uso doméstico</t>
  </si>
  <si>
    <t>Vaso Largo</t>
  </si>
  <si>
    <t>52152104 - Copas para uso doméstico</t>
  </si>
  <si>
    <t>Copas de Agua</t>
  </si>
  <si>
    <t>52152004 - Platos para uso doméstico</t>
  </si>
  <si>
    <t>Platos Redondo Normal</t>
  </si>
  <si>
    <t>Platos de postre</t>
  </si>
  <si>
    <t>52152007 - Tazones para srvir para uso domestico</t>
  </si>
  <si>
    <t>Bowl para Frutas o postre</t>
  </si>
  <si>
    <t>Platos Sopera</t>
  </si>
  <si>
    <t>52152101 - Tazas de café o té para uso doméstico</t>
  </si>
  <si>
    <t>Tazas de café completas</t>
  </si>
  <si>
    <t>Tazas de te completa</t>
  </si>
  <si>
    <t>52152001 - Jarras para uso doméstico</t>
  </si>
  <si>
    <t>Jarra para agua o jugo</t>
  </si>
  <si>
    <t>52152006 - Bandejas o fuentes para uso doméstico</t>
  </si>
  <si>
    <t>Bandejas diferentes tipos tamaños</t>
  </si>
  <si>
    <t>52151703 - Tenedores para uso doméstico</t>
  </si>
  <si>
    <t>Tenedores</t>
  </si>
  <si>
    <t>52151702 - Cuchillos para uso doméstico</t>
  </si>
  <si>
    <t>Cuchillos</t>
  </si>
  <si>
    <t>52151704 - Cucharas para uso doméstico</t>
  </si>
  <si>
    <t>Cucharas diferentes tipos</t>
  </si>
  <si>
    <t>Cucharas de servir</t>
  </si>
  <si>
    <t>52151611 - Pinzas de cocina para uso doméstico</t>
  </si>
  <si>
    <t>Pinzas de servir</t>
  </si>
  <si>
    <t>Cucharas de Café</t>
  </si>
  <si>
    <t>52121606 - Individuales de mesa</t>
  </si>
  <si>
    <t>Paños en Lino</t>
  </si>
  <si>
    <t>52121604 - Mantel</t>
  </si>
  <si>
    <t xml:space="preserve">Manteles diferentes tamaños y estilos </t>
  </si>
  <si>
    <t>52121602 - Servilletas</t>
  </si>
  <si>
    <t>Servilletas de Tela</t>
  </si>
  <si>
    <t>52152008 - Teteras o cafeteras para uso doméstico</t>
  </si>
  <si>
    <t>52121704 - Toallas de Mano</t>
  </si>
  <si>
    <t>Toallas de Mano de Lino</t>
  </si>
  <si>
    <t>48101714 - Dispensadores de agua caliente</t>
  </si>
  <si>
    <t>Termos Insulados inoxidable</t>
  </si>
  <si>
    <t>24121503 - Cajas para empacar</t>
  </si>
  <si>
    <t>Cajas plasticas para almacenaje con tapa</t>
  </si>
  <si>
    <t>Grecas de acero inoxidable</t>
  </si>
  <si>
    <t>Bandeja clear grande</t>
  </si>
  <si>
    <t>Bandeja clear pequeña</t>
  </si>
  <si>
    <t xml:space="preserve">47121805 - Limpiadores de presion o de vapor </t>
  </si>
  <si>
    <t xml:space="preserve">Máquina de lavado a presión </t>
  </si>
  <si>
    <t>52141501 - Nevera uso domestico</t>
  </si>
  <si>
    <t>48101505 - Cafeteras o máquinas para hacer té helado de uso comercial</t>
  </si>
  <si>
    <t>Cafeteras</t>
  </si>
  <si>
    <t>40101604 - Ventiladores</t>
  </si>
  <si>
    <t>Abanicos tipo torre</t>
  </si>
  <si>
    <t>Nevera Ejecutiva</t>
  </si>
  <si>
    <t>52141525 - Hornillas para uso doméstico</t>
  </si>
  <si>
    <t>Estufa  4 hornillas</t>
  </si>
  <si>
    <t>52161505 - Televisores</t>
  </si>
  <si>
    <t>47121602 - Aspiradoras</t>
  </si>
  <si>
    <t>Aspiradora de mano portátil</t>
  </si>
  <si>
    <t>52141608 - Plancha de vapor para ropa</t>
  </si>
  <si>
    <t>Plancha eléctrica a vapor</t>
  </si>
  <si>
    <t>53121500 - Porta trajes</t>
  </si>
  <si>
    <t>Porta trajes</t>
  </si>
  <si>
    <t>56101703 - Escritorios</t>
  </si>
  <si>
    <t>Escritorios</t>
  </si>
  <si>
    <t>56101708 - Archivadores Móviles</t>
  </si>
  <si>
    <t>Modulo Rodante</t>
  </si>
  <si>
    <t>56112102 - Sillas para grupos de trabajo</t>
  </si>
  <si>
    <t>Sillon Técnico</t>
  </si>
  <si>
    <t>56112104 - Sillas para ejecutivos</t>
  </si>
  <si>
    <t>Sillas para ejecutivos</t>
  </si>
  <si>
    <t>Sillones Ergonómicos Ejecutivos para Salón de Conferencias</t>
  </si>
  <si>
    <t>56101714 - Estantes para carpetas de información</t>
  </si>
  <si>
    <t xml:space="preserve">Estantes </t>
  </si>
  <si>
    <t>56101702 - Gabinetes de archivo o accesorios</t>
  </si>
  <si>
    <t>Credenza</t>
  </si>
  <si>
    <t>24102004 - Estanterías para almacenaje</t>
  </si>
  <si>
    <t>Estanterías de metal para almacenaje suministro</t>
  </si>
  <si>
    <t xml:space="preserve">Archivos gavetas de metal </t>
  </si>
  <si>
    <t>56111507 - Paquetes de muebles para personal modulares</t>
  </si>
  <si>
    <t>Estación modular</t>
  </si>
  <si>
    <t>56112103 - Sillas para visitantes</t>
  </si>
  <si>
    <t>Sillas para visitantes</t>
  </si>
  <si>
    <t>Sillas para visitantes sin brazo</t>
  </si>
  <si>
    <t>48102001 - Sillas para restaurantes</t>
  </si>
  <si>
    <t>Sillas para comedor</t>
  </si>
  <si>
    <t>56101519 - Mesas</t>
  </si>
  <si>
    <t>Mesas para varios usos, mesas auxiliares baños</t>
  </si>
  <si>
    <t>Mesas Cuadradas laterales acero Inox Tope de Cristal</t>
  </si>
  <si>
    <t>Mesas Rectangulares de centro acero inox tope de cristal</t>
  </si>
  <si>
    <t>Mesa para coffe station</t>
  </si>
  <si>
    <t>Mesa de reuniones para 6 personas</t>
  </si>
  <si>
    <t>Mesa de reuniones para 8 personas</t>
  </si>
  <si>
    <t xml:space="preserve">Mesa de Comedor </t>
  </si>
  <si>
    <t>56111501 - Paquetes de muebles de recepción para oficinas</t>
  </si>
  <si>
    <t>Counter de recepción</t>
  </si>
  <si>
    <t>56121302 - Carritos para mover mesas o asientos</t>
  </si>
  <si>
    <t>Carrito de mano para mover muebles</t>
  </si>
  <si>
    <t>56101520 - Casilleros (“lockers”)</t>
  </si>
  <si>
    <t>Lockers metálicos con llave vertical</t>
  </si>
  <si>
    <t>56101530 - Gabinetes de almacenamiento</t>
  </si>
  <si>
    <t>Gabinete para almacenamiento de medicamentos</t>
  </si>
  <si>
    <t>56101528 - Plantas Artificiales</t>
  </si>
  <si>
    <t>Plantas artificiales con maceteros de centro</t>
  </si>
  <si>
    <t>Plantas artificiales con maceteros grandes para oficinas</t>
  </si>
  <si>
    <t>Plantas artificiales con maceteros mediana para oficinas</t>
  </si>
  <si>
    <t>Grama Artificial</t>
  </si>
  <si>
    <t>mts2</t>
  </si>
  <si>
    <t>56101502 - Sofás</t>
  </si>
  <si>
    <t>Mobiliario Gerencia</t>
  </si>
  <si>
    <t>Juegos</t>
  </si>
  <si>
    <t>Credenzas para impresora, coffe station para Presidencia y salon de conferencias 7mo.</t>
  </si>
  <si>
    <t>56101535 - Mesas de ruedas</t>
  </si>
  <si>
    <t>Carrito para Hosteleria</t>
  </si>
  <si>
    <t>Mesas Rectangulares de buffet plegable</t>
  </si>
  <si>
    <t>70171602 - Servicios de pruebas de agua</t>
  </si>
  <si>
    <t>Servicios de pruebas de agua</t>
  </si>
  <si>
    <t>71121022 - Servicios de limpieza del pozo</t>
  </si>
  <si>
    <t>Limpieza Cisterna</t>
  </si>
  <si>
    <t>Limpieza Pozo Séptico</t>
  </si>
  <si>
    <t>72101506 - Servicio de Mantenimiento de ascensores</t>
  </si>
  <si>
    <t>Mantenimiento y reparacion ascensor</t>
  </si>
  <si>
    <t>72101901 - Diseño o Decoración de Interiores</t>
  </si>
  <si>
    <t>Servicio Decoración Navideña y adquisiciónn adornos</t>
  </si>
  <si>
    <t>72102103 - Svo. Fumigacion y Exterminacion</t>
  </si>
  <si>
    <t>Fumigación</t>
  </si>
  <si>
    <t>72102802 - Restauración de edificios, mojones o monumentos</t>
  </si>
  <si>
    <t>76111604 - Encerado de pisos y limpieza de tapetes</t>
  </si>
  <si>
    <t>Limpieza de alfombras</t>
  </si>
  <si>
    <t>76111604 - Encerado de pisos</t>
  </si>
  <si>
    <t>Limpieza y Brillado de Pisos</t>
  </si>
  <si>
    <t>81141804 - Svo. De Inspeccion de Equipos</t>
  </si>
  <si>
    <t xml:space="preserve">Mantenimiento y Reparación Planta Eléctrica </t>
  </si>
  <si>
    <t>81141807 - Servicios de inspección de plomería o alcantarillado</t>
  </si>
  <si>
    <t xml:space="preserve">Mantenimiento  preventivo y correctivo Bomba de Agua </t>
  </si>
  <si>
    <t>Mantenimiento de equipos y mobiliarios de oficina</t>
  </si>
  <si>
    <t>Mantenimiento puertas de Hierro</t>
  </si>
  <si>
    <t>81141806 - Svo. De Inspeccion de lineas de energía electrica</t>
  </si>
  <si>
    <t>Evaluación, reconstrucción sistema eléctrico externo/interno edif</t>
  </si>
  <si>
    <t xml:space="preserve">Supervisión Mejoras Eléctricas </t>
  </si>
  <si>
    <t xml:space="preserve">78131701 - Servicio de almacenaje en tierra </t>
  </si>
  <si>
    <t>Alquiler de furgon de 20 pies para almacenaje (6 meses)</t>
  </si>
  <si>
    <t>Desinfectante en spray aerosol LYSOL</t>
  </si>
  <si>
    <t>Adquisicion e instalación puerta inteligente para almacén</t>
  </si>
  <si>
    <t>Espuma selladora</t>
  </si>
  <si>
    <t>10171702 -  Fungicidas</t>
  </si>
  <si>
    <t>Insecticida control de plagas en spray</t>
  </si>
  <si>
    <t>Servicio de sustitución de cableado trasformador al transfer Edificio</t>
  </si>
  <si>
    <t>80131503 - Arrendamientos de Tierras</t>
  </si>
  <si>
    <t xml:space="preserve">Arrendamiento espacio para parqueo empleados </t>
  </si>
  <si>
    <t>72102201-Instalacion o servicio de sistemas de energia electrica</t>
  </si>
  <si>
    <t>72102602 - Instalación de ventanas, puertas o dispositivos</t>
  </si>
  <si>
    <t xml:space="preserve">72101516 - Servicio de inspección, mantenimiento o reparación de extinguidores de fuego </t>
  </si>
  <si>
    <t>Servicios de rellenado de extinguidores de fuego</t>
  </si>
  <si>
    <t>72101517 - Servicio de mantenimiento o reparación de generadores portátiles</t>
  </si>
  <si>
    <t>10191509 - Pesticidas o repelentes de plagas</t>
  </si>
  <si>
    <t>30171510 - Puertas automáticas</t>
  </si>
  <si>
    <t>31201513 - Cintas antideslizantes de seguridad</t>
  </si>
  <si>
    <t>30161702 - Pisos de madera</t>
  </si>
  <si>
    <t>Piso de madera instalado para salones de conferencia</t>
  </si>
  <si>
    <t>Bombas de drenaje para aires acondicionados</t>
  </si>
  <si>
    <t>30141601 - Aislación acústica</t>
  </si>
  <si>
    <t>Aislación acústica para oficina Presidencia y salon conferencia 7mo.</t>
  </si>
  <si>
    <t xml:space="preserve">Pruebas de toxicidad </t>
  </si>
  <si>
    <t>12142105 - Aire Industrial</t>
  </si>
  <si>
    <t>PLANTILLA AUXILIAR PARA ELABORACION PACC 2025</t>
  </si>
  <si>
    <t>Contrato Serv.</t>
  </si>
  <si>
    <t>Alquiler generador electrico uso de emergencia 600kva</t>
  </si>
  <si>
    <t>Guantes de cuero</t>
  </si>
  <si>
    <t>und</t>
  </si>
  <si>
    <t>Papel Higienico en rollo</t>
  </si>
  <si>
    <t>faldo</t>
  </si>
  <si>
    <t>Nueces mixtas sin sal</t>
  </si>
  <si>
    <t>Vasos No.10 50/1 biodegradable</t>
  </si>
  <si>
    <t>Vasos No.5 50/1 biodegradable</t>
  </si>
  <si>
    <t>Tenedores biodegradables  25/1</t>
  </si>
  <si>
    <t>Cucharas biodegradables  25/1</t>
  </si>
  <si>
    <t>Cuchillos biodegradables  25/1</t>
  </si>
  <si>
    <t>Platos biodegradables Llanos  #9  20/1</t>
  </si>
  <si>
    <t>Platos biodegradables LLanos #6  20/1</t>
  </si>
  <si>
    <t>Obra</t>
  </si>
  <si>
    <t>Readecuacion de Entrada y Areas exteriores Edificio</t>
  </si>
  <si>
    <t>55101504- Periodicos</t>
  </si>
  <si>
    <t>Suscripción de periódicos Anual</t>
  </si>
  <si>
    <t>Libros y revistas de temas juridicos</t>
  </si>
  <si>
    <t>55121715 - Banderas o Accesorios</t>
  </si>
  <si>
    <t>Confección de Bandera Institucional</t>
  </si>
  <si>
    <t>Bandera Nacional</t>
  </si>
  <si>
    <t>82121506 - Svos. De Impresión de publicaciones</t>
  </si>
  <si>
    <t>Impresión bajantes, tripode y banners</t>
  </si>
  <si>
    <t>Lapiceros serigrafiados</t>
  </si>
  <si>
    <t>Botellas de agua aluminio serigrafiadas</t>
  </si>
  <si>
    <t>Pin</t>
  </si>
  <si>
    <t>82101504 - Publicidad en Periodicos</t>
  </si>
  <si>
    <t>Publicidad y Propaganda</t>
  </si>
  <si>
    <t>53121601 - Bolsos o carteras</t>
  </si>
  <si>
    <t>Bultos de almuerzo</t>
  </si>
  <si>
    <t>53102516 - Gorras</t>
  </si>
  <si>
    <t>24111502 - Bolsas de papel</t>
  </si>
  <si>
    <t>Bolsas de regalos serigrafiadas</t>
  </si>
  <si>
    <t>53103001 - Camisetas (t-shirts) para hombre</t>
  </si>
  <si>
    <t>Flores sinteticas (diferentes tamaños, modelos y colores)</t>
  </si>
  <si>
    <t>Paquetes</t>
  </si>
  <si>
    <t>Carpetas en piel serigrafiadas</t>
  </si>
  <si>
    <t>Gorras serigrafiadas con logo Fonper</t>
  </si>
  <si>
    <t>T-shirt serigrafiado con logo Fonper</t>
  </si>
  <si>
    <t>49101704- Placas</t>
  </si>
  <si>
    <t>Placas de reconocimiento</t>
  </si>
  <si>
    <t>53141507 - Broches</t>
  </si>
  <si>
    <t xml:space="preserve">Pin/  Boton Institucional </t>
  </si>
  <si>
    <t xml:space="preserve">Pin/ (Depto. Comunicaciones </t>
  </si>
  <si>
    <t>60101402- Botones de premio</t>
  </si>
  <si>
    <t>pin platinium, oro</t>
  </si>
  <si>
    <t>pin platinium, bronce</t>
  </si>
  <si>
    <t>broche decorativo inicial</t>
  </si>
  <si>
    <t>80141607 - Gestion de eventos</t>
  </si>
  <si>
    <t>Servicio de organizacion de eventos</t>
  </si>
  <si>
    <t>Serv</t>
  </si>
  <si>
    <t>80141903 - Talento o entretenimiemto</t>
  </si>
  <si>
    <t>Animacion /  Personajes para eventos</t>
  </si>
  <si>
    <t>planeadores de reuniones</t>
  </si>
  <si>
    <t>organizadores personales</t>
  </si>
  <si>
    <t>sombrillas serigrafiados</t>
  </si>
  <si>
    <t>43191510 - Radios de dos vías</t>
  </si>
  <si>
    <t>Radios de Comunicación</t>
  </si>
  <si>
    <t xml:space="preserve">Unidad </t>
  </si>
  <si>
    <t xml:space="preserve">43211502 - Servidores de computador de gama alta </t>
  </si>
  <si>
    <t xml:space="preserve">Servidores </t>
  </si>
  <si>
    <t>43231512 - Software de manejo de licencias</t>
  </si>
  <si>
    <t>Backup, recuperacion ante desastres</t>
  </si>
  <si>
    <t>Licencia Microsoft Project</t>
  </si>
  <si>
    <t>Licencia Microsoft Visio 365</t>
  </si>
  <si>
    <t>Paper Stream Capture PRO</t>
  </si>
  <si>
    <t>Licencia ScandAll Pro (OCR)</t>
  </si>
  <si>
    <t>Licencia CANVA PRO</t>
  </si>
  <si>
    <t>Licencia PREZI</t>
  </si>
  <si>
    <t>Licencia ORACLE</t>
  </si>
  <si>
    <t>Servicios Microsoft 365 Bussines Standard</t>
  </si>
  <si>
    <t>Licencias de Barracuda e-mail Cloud to Backup</t>
  </si>
  <si>
    <t>Licencia de Backup para e-mail de office 365</t>
  </si>
  <si>
    <t>Microsoft Office 365 File Server Storage</t>
  </si>
  <si>
    <t>Suscripción software construcción Construcosto</t>
  </si>
  <si>
    <t xml:space="preserve">Software de Gestion de Procesos Juridicos </t>
  </si>
  <si>
    <t>43231501 - Software de mesa de ayuda o centro de llamadas (call center)</t>
  </si>
  <si>
    <t>Help Desk</t>
  </si>
  <si>
    <t xml:space="preserve">Licencia ADOBE REACTIVE CLOUD </t>
  </si>
  <si>
    <t>43231513 - Software para oficina</t>
  </si>
  <si>
    <t>Licencia ADOBE PRO</t>
  </si>
  <si>
    <t>Software para evaluación pruebas sicométricas</t>
  </si>
  <si>
    <t>Licencias de Linkedin Premium</t>
  </si>
  <si>
    <t>Aldaba</t>
  </si>
  <si>
    <t>43212110- Impresoras multiples funciones</t>
  </si>
  <si>
    <t xml:space="preserve">Renta de equipos y servicios de impresoras </t>
  </si>
  <si>
    <t xml:space="preserve">81111805 -  Mantenimiento o soporte de sistemas patentados o autorizados </t>
  </si>
  <si>
    <t>Mantenimiento preventivo y correctivo de equipos tecnologicos</t>
  </si>
  <si>
    <t>Manteniemiento preventivo UPS</t>
  </si>
  <si>
    <t>Servicio de consultoria, monitoreo y ciberseguridad</t>
  </si>
  <si>
    <t xml:space="preserve">Contrato Serv </t>
  </si>
  <si>
    <t xml:space="preserve">15101506 - Gasolina </t>
  </si>
  <si>
    <t xml:space="preserve">Mantenimiento y reparacion de equipos tecnologicos </t>
  </si>
  <si>
    <t>51142001 - Acetaminofen</t>
  </si>
  <si>
    <t>Analgésicos</t>
  </si>
  <si>
    <t>Blister</t>
  </si>
  <si>
    <t xml:space="preserve">51161812 - Acetaminofen y clorfeniramina </t>
  </si>
  <si>
    <t>Antigripales (Tabcin)</t>
  </si>
  <si>
    <t>51171504 - Antiacidos</t>
  </si>
  <si>
    <t>Antiacidos (sal andrews)</t>
  </si>
  <si>
    <t>51161606- Loratadina</t>
  </si>
  <si>
    <t>Antialérgicos</t>
  </si>
  <si>
    <t>51142103- Diclofenaco Potasico</t>
  </si>
  <si>
    <t>Analgésico Antiinflamatorios Doloneurobion</t>
  </si>
  <si>
    <t>53131615 - Productos para la higiene femenina</t>
  </si>
  <si>
    <t>Toallas sanitarias</t>
  </si>
  <si>
    <t>Paquete 60/1</t>
  </si>
  <si>
    <t>51161615 - Cetirizina</t>
  </si>
  <si>
    <t>Antialérgicos Zyrtec</t>
  </si>
  <si>
    <t>51142405 - Combinación de ácido acetilsalicílico paracetamol</t>
  </si>
  <si>
    <t xml:space="preserve">Analgésicos (Paracetamol) </t>
  </si>
  <si>
    <t xml:space="preserve">Analgésicos (Ponstan) </t>
  </si>
  <si>
    <t>51171909 - Omeprazol</t>
  </si>
  <si>
    <t>Omeprazol</t>
  </si>
  <si>
    <t>51101572 - Azitromicina</t>
  </si>
  <si>
    <t>Azitromicina</t>
  </si>
  <si>
    <t>Blister 10/1</t>
  </si>
  <si>
    <t>51142909 - Benzocaína</t>
  </si>
  <si>
    <t>Angimed antiinflamatorio para chupar</t>
  </si>
  <si>
    <t>11121802 - Algodón</t>
  </si>
  <si>
    <t>Algodón</t>
  </si>
  <si>
    <t>42132203 - Guantes de examen o para procedimientos no quirúrgicos</t>
  </si>
  <si>
    <t>Guantes</t>
  </si>
  <si>
    <t>Antigripales (Algho tabletas y te)</t>
  </si>
  <si>
    <t>41116201 - Monitores o medidores de glucosa</t>
  </si>
  <si>
    <t>Medidores de glucosa en sangre</t>
  </si>
  <si>
    <t>42172001 - Kits de primeros auxilios para servicios médicos de emergencia</t>
  </si>
  <si>
    <t>Botiquin o Kit de emergencia</t>
  </si>
  <si>
    <t>85121801 - Servicios de laboratorios de análisis de sangre</t>
  </si>
  <si>
    <t>Pruebas de laboratorio para empleados Pre empleo</t>
  </si>
  <si>
    <t>41112210 - Termómetros de lectura remota</t>
  </si>
  <si>
    <t>Termómetro digital</t>
  </si>
  <si>
    <t>Kit prueba diabetes, Tirillas, agujas</t>
  </si>
  <si>
    <t>Esfigno digital de brazo</t>
  </si>
  <si>
    <t>Oximetro de pulso</t>
  </si>
  <si>
    <t xml:space="preserve">Confeccion de uniformes corporativos </t>
  </si>
  <si>
    <t xml:space="preserve">Servicios </t>
  </si>
  <si>
    <t>55121806 - Kits de bandas de identificacion personal o accesorios</t>
  </si>
  <si>
    <t>Material para carnets</t>
  </si>
  <si>
    <t>86101808 - Servicios de formacion de recursos humanos</t>
  </si>
  <si>
    <t xml:space="preserve">80141607 - Gestion de eventos </t>
  </si>
  <si>
    <t xml:space="preserve">90101603 -  Servicios de catering </t>
  </si>
  <si>
    <t>60121135 - Peliculas de acetato, vinilo o poliester</t>
  </si>
  <si>
    <t>Vinil Varios</t>
  </si>
  <si>
    <t>Tickets</t>
  </si>
  <si>
    <t>Suministro de gasolina para vehiculos</t>
  </si>
  <si>
    <t xml:space="preserve">Suministro de Gasoil para vehiculos </t>
  </si>
  <si>
    <t>55101506- Revistas</t>
  </si>
  <si>
    <t xml:space="preserve">44112004- Planeadores de reuniones </t>
  </si>
  <si>
    <t>53102505- Sombrillas</t>
  </si>
  <si>
    <t>44111516 - Organizadores personales</t>
  </si>
  <si>
    <t xml:space="preserve">Suministro de 800 galones Gasoil Planta Electrica </t>
  </si>
  <si>
    <t>15111509 - Gas Metilacetileno Propadieno  Mapp</t>
  </si>
  <si>
    <t xml:space="preserve">42181801- Unidades para oximetros de pulso </t>
  </si>
  <si>
    <t>53102710 - Uniformes corporativos</t>
  </si>
  <si>
    <t>TOTAL</t>
  </si>
  <si>
    <t>Actividad de integración</t>
  </si>
  <si>
    <t xml:space="preserve">42201714 - Tensiómetros </t>
  </si>
  <si>
    <t>60121806 - Tintas de sublimación para grabado</t>
  </si>
  <si>
    <t>Tinta para Impresora carnets</t>
  </si>
  <si>
    <t>49101602 - Recuerdos (Souvenirs)</t>
  </si>
  <si>
    <t>14111608 - Certificados de regalo</t>
  </si>
  <si>
    <t>Compra de certificados de regalo de centros comerciales</t>
  </si>
  <si>
    <t xml:space="preserve">Contrato Serv. </t>
  </si>
  <si>
    <t xml:space="preserve">Reestructuracion de plomerio interna  del edificio </t>
  </si>
  <si>
    <t>Recuerdos (Souvenirs) campañas - semana dominicana (Comunicaciones)</t>
  </si>
  <si>
    <t>Souvenirs (Recursos Humanos)</t>
  </si>
  <si>
    <t>Broches (Recursos Humanos)</t>
  </si>
  <si>
    <t>84111601 - Auditorias de cierre del ejercicio</t>
  </si>
  <si>
    <t>Svos. de Contabilidad y Auditoria</t>
  </si>
  <si>
    <t>78180107 Reparación y mantenimiento de automóvil y de camiones ligeros</t>
  </si>
  <si>
    <t>Reparación y mantenimiento de automóvil y de camiones ligeros</t>
  </si>
  <si>
    <t>Contrat Svo.</t>
  </si>
  <si>
    <t>Contrataciòn servicios de comida y banquetes por 6 meses</t>
  </si>
  <si>
    <t>Servicios capacitación y formación</t>
  </si>
  <si>
    <t>70111502 - Servicios de poda de arbustos o plantas ornamentales</t>
  </si>
  <si>
    <t>Mantenimiento de jardineria interior y exterior</t>
  </si>
  <si>
    <t>77121505 - Servicios de detección de gases tóxicos</t>
  </si>
  <si>
    <t>Cuenta Presupuestaria</t>
  </si>
  <si>
    <t>2.2.8.5.01</t>
  </si>
  <si>
    <t>2.2.8.5.02</t>
  </si>
  <si>
    <t>2.3.7.1.02</t>
  </si>
  <si>
    <t>2.3.7.1.01</t>
  </si>
  <si>
    <t>2.3.7.1.04</t>
  </si>
  <si>
    <t>2.3.7.1.99</t>
  </si>
  <si>
    <t>2.3.7.1.06</t>
  </si>
  <si>
    <t>2.3.9.6.01</t>
  </si>
  <si>
    <t>2.6.5.7.01</t>
  </si>
  <si>
    <t>2.6.5.6.01</t>
  </si>
  <si>
    <t>2.3.1.4.01</t>
  </si>
  <si>
    <t>2.3.2.2.01</t>
  </si>
  <si>
    <t>2.3.9.8.02</t>
  </si>
  <si>
    <t>2.3.7.2.99</t>
  </si>
  <si>
    <t>2.3.6.3.04</t>
  </si>
  <si>
    <t>2.3.6.1.01</t>
  </si>
  <si>
    <t>2.3.7.2.06</t>
  </si>
  <si>
    <t>2.3.9.9.04</t>
  </si>
  <si>
    <t>2.3.6.3.06</t>
  </si>
  <si>
    <t>2.3.6.3.03</t>
  </si>
  <si>
    <t>2.3.2.1.01</t>
  </si>
  <si>
    <t>2.3.6.4.06</t>
  </si>
  <si>
    <t>2.3.6.1.04</t>
  </si>
  <si>
    <t>2.3.9.8.01</t>
  </si>
  <si>
    <t>2.3.5.4.01</t>
  </si>
  <si>
    <t>80121601 - Servicios legales sobre competencia o regulaciones gubernamentales</t>
  </si>
  <si>
    <t>Servicios legales</t>
  </si>
  <si>
    <t>Aires acondicionados 3 ton.      Eliminar)</t>
  </si>
  <si>
    <t>Equipo de Generación eléctrica 600kva      Eliminar</t>
  </si>
  <si>
    <t>Televisor de 50 pulgs. Con base        Eliminar</t>
  </si>
  <si>
    <t xml:space="preserve">Mesa Parson                                             Eliminar todo </t>
  </si>
  <si>
    <t>Sobre Manila 11 x 14 1/1          sustituir Caja por unidad</t>
  </si>
  <si>
    <t>12142105- aire industrial - Gas refrigerante-Galones 12 unidades a un precio RD$ 9,500</t>
  </si>
  <si>
    <t>                      - Hidrómetro-1 unidad a un precio RD$ 1,500</t>
  </si>
  <si>
    <t> 24131901 - Maquina de hielo 1 unidad a un precio RD$ 10,500</t>
  </si>
  <si>
    <t>                       -Botiquín 1 unidad a un precio RD$ 13,000 </t>
  </si>
  <si>
    <t>12142105 - Gas refrigerante</t>
  </si>
  <si>
    <t>Gas refrigerante             Agregar</t>
  </si>
  <si>
    <t>41113024 - Hidrómetros</t>
  </si>
  <si>
    <t>Hidrómetros                                   Agregar</t>
  </si>
  <si>
    <t>24131901 - Máquinas para hacer cubos de hielo</t>
  </si>
  <si>
    <t>Máquinas para hacer cubos de hielo</t>
  </si>
  <si>
    <t>Botiquín para Servicios Generales       Agregar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</si>
</sst>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2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sz val="12"/>
      <color rgb="FF00B050"/>
      <name val="Arial Narrow"/>
      <family val="2"/>
    </font>
    <font>
      <b/>
      <sz val="12"/>
      <color rgb="FF00B050"/>
      <name val="Arial Narrow"/>
      <family val="2"/>
    </font>
    <font>
      <sz val="12"/>
      <color rgb="FFFF0066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rgb="FF0070C0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rgb="FF000000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1">
      <alignment horizontal="center" vertical="center"/>
    </xf>
  </cellStyleXfs>
  <cellXfs count="386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0" fontId="1" fillId="0" borderId="6" xfId="0" applyFont="1" applyBorder="1"/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13" xfId="0" applyNumberFormat="1" applyFont="1" applyBorder="1"/>
    <xf numFmtId="0" fontId="1" fillId="0" borderId="10" xfId="0" applyFont="1" applyBorder="1"/>
    <xf numFmtId="164" fontId="2" fillId="0" borderId="2" xfId="0" applyNumberFormat="1" applyFont="1" applyBorder="1"/>
    <xf numFmtId="0" fontId="1" fillId="0" borderId="4" xfId="0" applyFont="1" applyBorder="1"/>
    <xf numFmtId="4" fontId="1" fillId="0" borderId="12" xfId="0" applyNumberFormat="1" applyFont="1" applyBorder="1"/>
    <xf numFmtId="0" fontId="1" fillId="0" borderId="5" xfId="0" applyFont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0" fontId="1" fillId="0" borderId="13" xfId="0" applyFont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/>
    <xf numFmtId="0" fontId="2" fillId="0" borderId="4" xfId="0" applyFont="1" applyBorder="1"/>
    <xf numFmtId="0" fontId="2" fillId="0" borderId="10" xfId="0" applyFont="1" applyBorder="1"/>
    <xf numFmtId="0" fontId="1" fillId="0" borderId="17" xfId="0" applyFont="1" applyBorder="1"/>
    <xf numFmtId="0" fontId="2" fillId="0" borderId="1" xfId="0" applyFont="1" applyBorder="1"/>
    <xf numFmtId="164" fontId="1" fillId="0" borderId="23" xfId="0" applyNumberFormat="1" applyFont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2" fillId="0" borderId="23" xfId="0" applyNumberFormat="1" applyFont="1" applyBorder="1"/>
    <xf numFmtId="4" fontId="1" fillId="0" borderId="9" xfId="0" applyNumberFormat="1" applyFont="1" applyBorder="1"/>
    <xf numFmtId="0" fontId="1" fillId="0" borderId="3" xfId="0" applyFont="1" applyBorder="1"/>
    <xf numFmtId="0" fontId="1" fillId="0" borderId="8" xfId="0" applyFont="1" applyBorder="1"/>
    <xf numFmtId="0" fontId="2" fillId="0" borderId="8" xfId="0" applyFont="1" applyBorder="1"/>
    <xf numFmtId="0" fontId="2" fillId="0" borderId="3" xfId="0" applyFont="1" applyBorder="1"/>
    <xf numFmtId="4" fontId="2" fillId="0" borderId="5" xfId="0" applyNumberFormat="1" applyFont="1" applyBorder="1"/>
    <xf numFmtId="0" fontId="1" fillId="0" borderId="12" xfId="0" applyFont="1" applyBorder="1"/>
    <xf numFmtId="0" fontId="1" fillId="0" borderId="11" xfId="0" applyFont="1" applyBorder="1"/>
    <xf numFmtId="4" fontId="1" fillId="3" borderId="8" xfId="0" applyNumberFormat="1" applyFont="1" applyFill="1" applyBorder="1"/>
    <xf numFmtId="4" fontId="1" fillId="3" borderId="6" xfId="0" applyNumberFormat="1" applyFont="1" applyFill="1" applyBorder="1"/>
    <xf numFmtId="4" fontId="2" fillId="3" borderId="2" xfId="0" applyNumberFormat="1" applyFont="1" applyFill="1" applyBorder="1"/>
    <xf numFmtId="4" fontId="1" fillId="3" borderId="11" xfId="0" applyNumberFormat="1" applyFont="1" applyFill="1" applyBorder="1"/>
    <xf numFmtId="4" fontId="1" fillId="3" borderId="1" xfId="0" applyNumberFormat="1" applyFont="1" applyFill="1" applyBorder="1"/>
    <xf numFmtId="4" fontId="1" fillId="11" borderId="1" xfId="0" applyNumberFormat="1" applyFont="1" applyFill="1" applyBorder="1"/>
    <xf numFmtId="4" fontId="1" fillId="11" borderId="7" xfId="0" applyNumberFormat="1" applyFont="1" applyFill="1" applyBorder="1"/>
    <xf numFmtId="4" fontId="1" fillId="11" borderId="5" xfId="0" applyNumberFormat="1" applyFont="1" applyFill="1" applyBorder="1"/>
    <xf numFmtId="4" fontId="2" fillId="11" borderId="2" xfId="0" applyNumberFormat="1" applyFont="1" applyFill="1" applyBorder="1"/>
    <xf numFmtId="4" fontId="1" fillId="8" borderId="1" xfId="0" applyNumberFormat="1" applyFont="1" applyFill="1" applyBorder="1" applyAlignment="1">
      <alignment horizontal="right"/>
    </xf>
    <xf numFmtId="4" fontId="1" fillId="8" borderId="5" xfId="0" applyNumberFormat="1" applyFont="1" applyFill="1" applyBorder="1"/>
    <xf numFmtId="4" fontId="1" fillId="8" borderId="1" xfId="0" applyNumberFormat="1" applyFont="1" applyFill="1" applyBorder="1"/>
    <xf numFmtId="4" fontId="2" fillId="8" borderId="2" xfId="0" applyNumberFormat="1" applyFont="1" applyFill="1" applyBorder="1"/>
    <xf numFmtId="4" fontId="1" fillId="8" borderId="7" xfId="0" applyNumberFormat="1" applyFont="1" applyFill="1" applyBorder="1"/>
    <xf numFmtId="4" fontId="1" fillId="10" borderId="11" xfId="0" applyNumberFormat="1" applyFont="1" applyFill="1" applyBorder="1" applyAlignment="1">
      <alignment horizontal="right"/>
    </xf>
    <xf numFmtId="4" fontId="1" fillId="10" borderId="17" xfId="0" applyNumberFormat="1" applyFont="1" applyFill="1" applyBorder="1"/>
    <xf numFmtId="4" fontId="1" fillId="10" borderId="4" xfId="0" applyNumberFormat="1" applyFont="1" applyFill="1" applyBorder="1"/>
    <xf numFmtId="4" fontId="1" fillId="10" borderId="10" xfId="0" applyNumberFormat="1" applyFont="1" applyFill="1" applyBorder="1"/>
    <xf numFmtId="4" fontId="2" fillId="10" borderId="2" xfId="0" applyNumberFormat="1" applyFont="1" applyFill="1" applyBorder="1"/>
    <xf numFmtId="4" fontId="2" fillId="10" borderId="21" xfId="0" applyNumberFormat="1" applyFont="1" applyFill="1" applyBorder="1"/>
    <xf numFmtId="4" fontId="2" fillId="10" borderId="28" xfId="0" applyNumberFormat="1" applyFont="1" applyFill="1" applyBorder="1"/>
    <xf numFmtId="4" fontId="1" fillId="10" borderId="1" xfId="0" applyNumberFormat="1" applyFont="1" applyFill="1" applyBorder="1"/>
    <xf numFmtId="0" fontId="2" fillId="0" borderId="11" xfId="0" applyFont="1" applyBorder="1"/>
    <xf numFmtId="4" fontId="2" fillId="0" borderId="9" xfId="0" applyNumberFormat="1" applyFont="1" applyBorder="1"/>
    <xf numFmtId="0" fontId="1" fillId="0" borderId="8" xfId="0" applyFont="1" applyBorder="1" applyAlignment="1">
      <alignment horizontal="right"/>
    </xf>
    <xf numFmtId="4" fontId="1" fillId="0" borderId="19" xfId="0" applyNumberFormat="1" applyFont="1" applyBorder="1"/>
    <xf numFmtId="4" fontId="1" fillId="0" borderId="1" xfId="0" applyNumberFormat="1" applyFont="1" applyBorder="1" applyAlignment="1">
      <alignment horizontal="right"/>
    </xf>
    <xf numFmtId="4" fontId="1" fillId="10" borderId="5" xfId="0" applyNumberFormat="1" applyFont="1" applyFill="1" applyBorder="1"/>
    <xf numFmtId="4" fontId="1" fillId="0" borderId="7" xfId="0" applyNumberFormat="1" applyFont="1" applyBorder="1" applyAlignment="1">
      <alignment horizontal="right"/>
    </xf>
    <xf numFmtId="4" fontId="1" fillId="3" borderId="7" xfId="0" applyNumberFormat="1" applyFont="1" applyFill="1" applyBorder="1"/>
    <xf numFmtId="4" fontId="1" fillId="10" borderId="20" xfId="0" applyNumberFormat="1" applyFont="1" applyFill="1" applyBorder="1"/>
    <xf numFmtId="0" fontId="1" fillId="0" borderId="9" xfId="0" applyFont="1" applyBorder="1"/>
    <xf numFmtId="164" fontId="1" fillId="0" borderId="24" xfId="0" applyNumberFormat="1" applyFont="1" applyBorder="1"/>
    <xf numFmtId="4" fontId="1" fillId="4" borderId="12" xfId="0" applyNumberFormat="1" applyFont="1" applyFill="1" applyBorder="1"/>
    <xf numFmtId="4" fontId="1" fillId="4" borderId="3" xfId="0" applyNumberFormat="1" applyFont="1" applyFill="1" applyBorder="1"/>
    <xf numFmtId="164" fontId="1" fillId="4" borderId="26" xfId="0" applyNumberFormat="1" applyFont="1" applyFill="1" applyBorder="1"/>
    <xf numFmtId="4" fontId="1" fillId="4" borderId="1" xfId="0" applyNumberFormat="1" applyFont="1" applyFill="1" applyBorder="1"/>
    <xf numFmtId="4" fontId="1" fillId="4" borderId="13" xfId="0" applyNumberFormat="1" applyFont="1" applyFill="1" applyBorder="1"/>
    <xf numFmtId="4" fontId="1" fillId="10" borderId="7" xfId="0" applyNumberFormat="1" applyFont="1" applyFill="1" applyBorder="1"/>
    <xf numFmtId="164" fontId="2" fillId="0" borderId="24" xfId="0" applyNumberFormat="1" applyFont="1" applyBorder="1"/>
    <xf numFmtId="4" fontId="1" fillId="3" borderId="5" xfId="0" applyNumberFormat="1" applyFont="1" applyFill="1" applyBorder="1"/>
    <xf numFmtId="4" fontId="1" fillId="3" borderId="14" xfId="0" applyNumberFormat="1" applyFont="1" applyFill="1" applyBorder="1"/>
    <xf numFmtId="4" fontId="1" fillId="0" borderId="7" xfId="0" applyNumberFormat="1" applyFont="1" applyBorder="1"/>
    <xf numFmtId="4" fontId="1" fillId="11" borderId="2" xfId="0" applyNumberFormat="1" applyFont="1" applyFill="1" applyBorder="1"/>
    <xf numFmtId="0" fontId="1" fillId="0" borderId="10" xfId="0" applyFont="1" applyBorder="1" applyAlignment="1">
      <alignment vertical="center"/>
    </xf>
    <xf numFmtId="164" fontId="1" fillId="4" borderId="30" xfId="0" applyNumberFormat="1" applyFont="1" applyFill="1" applyBorder="1"/>
    <xf numFmtId="164" fontId="6" fillId="0" borderId="26" xfId="0" applyNumberFormat="1" applyFont="1" applyBorder="1"/>
    <xf numFmtId="4" fontId="2" fillId="8" borderId="2" xfId="0" applyNumberFormat="1" applyFont="1" applyFill="1" applyBorder="1" applyAlignment="1">
      <alignment horizontal="right"/>
    </xf>
    <xf numFmtId="164" fontId="2" fillId="0" borderId="30" xfId="0" applyNumberFormat="1" applyFont="1" applyBorder="1"/>
    <xf numFmtId="0" fontId="1" fillId="0" borderId="20" xfId="0" applyFont="1" applyBorder="1"/>
    <xf numFmtId="0" fontId="1" fillId="0" borderId="19" xfId="0" applyFont="1" applyBorder="1"/>
    <xf numFmtId="164" fontId="2" fillId="0" borderId="32" xfId="0" applyNumberFormat="1" applyFont="1" applyBorder="1"/>
    <xf numFmtId="4" fontId="1" fillId="10" borderId="1" xfId="0" applyNumberFormat="1" applyFont="1" applyFill="1" applyBorder="1" applyAlignment="1">
      <alignment horizontal="right"/>
    </xf>
    <xf numFmtId="4" fontId="2" fillId="10" borderId="2" xfId="0" applyNumberFormat="1" applyFont="1" applyFill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164" fontId="2" fillId="0" borderId="21" xfId="0" applyNumberFormat="1" applyFont="1" applyBorder="1"/>
    <xf numFmtId="0" fontId="2" fillId="0" borderId="6" xfId="0" applyFont="1" applyBorder="1"/>
    <xf numFmtId="4" fontId="1" fillId="10" borderId="31" xfId="0" applyNumberFormat="1" applyFont="1" applyFill="1" applyBorder="1"/>
    <xf numFmtId="164" fontId="1" fillId="0" borderId="32" xfId="0" applyNumberFormat="1" applyFont="1" applyBorder="1"/>
    <xf numFmtId="4" fontId="1" fillId="10" borderId="14" xfId="0" applyNumberFormat="1" applyFont="1" applyFill="1" applyBorder="1" applyAlignment="1">
      <alignment horizontal="right"/>
    </xf>
    <xf numFmtId="4" fontId="1" fillId="10" borderId="7" xfId="0" applyNumberFormat="1" applyFont="1" applyFill="1" applyBorder="1" applyAlignment="1">
      <alignment horizontal="right"/>
    </xf>
    <xf numFmtId="164" fontId="1" fillId="0" borderId="35" xfId="0" applyNumberFormat="1" applyFont="1" applyBorder="1"/>
    <xf numFmtId="164" fontId="8" fillId="0" borderId="23" xfId="0" applyNumberFormat="1" applyFont="1" applyBorder="1"/>
    <xf numFmtId="4" fontId="1" fillId="0" borderId="20" xfId="0" applyNumberFormat="1" applyFont="1" applyBorder="1"/>
    <xf numFmtId="4" fontId="2" fillId="0" borderId="29" xfId="0" applyNumberFormat="1" applyFont="1" applyBorder="1"/>
    <xf numFmtId="4" fontId="2" fillId="0" borderId="15" xfId="0" applyNumberFormat="1" applyFont="1" applyBorder="1"/>
    <xf numFmtId="4" fontId="1" fillId="4" borderId="19" xfId="0" applyNumberFormat="1" applyFont="1" applyFill="1" applyBorder="1"/>
    <xf numFmtId="4" fontId="2" fillId="10" borderId="33" xfId="0" applyNumberFormat="1" applyFont="1" applyFill="1" applyBorder="1"/>
    <xf numFmtId="164" fontId="2" fillId="0" borderId="37" xfId="0" applyNumberFormat="1" applyFont="1" applyBorder="1"/>
    <xf numFmtId="0" fontId="1" fillId="0" borderId="36" xfId="0" applyFont="1" applyBorder="1"/>
    <xf numFmtId="49" fontId="1" fillId="5" borderId="36" xfId="0" applyNumberFormat="1" applyFont="1" applyFill="1" applyBorder="1" applyProtection="1">
      <protection locked="0"/>
    </xf>
    <xf numFmtId="49" fontId="1" fillId="9" borderId="36" xfId="0" applyNumberFormat="1" applyFont="1" applyFill="1" applyBorder="1" applyProtection="1">
      <protection locked="0"/>
    </xf>
    <xf numFmtId="0" fontId="1" fillId="5" borderId="36" xfId="0" applyFont="1" applyFill="1" applyBorder="1"/>
    <xf numFmtId="49" fontId="1" fillId="5" borderId="40" xfId="0" applyNumberFormat="1" applyFont="1" applyFill="1" applyBorder="1" applyProtection="1">
      <protection locked="0"/>
    </xf>
    <xf numFmtId="0" fontId="1" fillId="5" borderId="36" xfId="0" applyFont="1" applyFill="1" applyBorder="1" applyAlignment="1">
      <alignment horizontal="left"/>
    </xf>
    <xf numFmtId="49" fontId="1" fillId="6" borderId="36" xfId="0" applyNumberFormat="1" applyFont="1" applyFill="1" applyBorder="1" applyProtection="1">
      <protection locked="0"/>
    </xf>
    <xf numFmtId="0" fontId="1" fillId="6" borderId="36" xfId="0" applyFont="1" applyFill="1" applyBorder="1"/>
    <xf numFmtId="0" fontId="1" fillId="0" borderId="40" xfId="0" applyFont="1" applyBorder="1" applyProtection="1">
      <protection locked="0"/>
    </xf>
    <xf numFmtId="0" fontId="2" fillId="0" borderId="29" xfId="0" applyFont="1" applyBorder="1" applyAlignment="1">
      <alignment horizontal="center"/>
    </xf>
    <xf numFmtId="0" fontId="2" fillId="0" borderId="29" xfId="0" applyFont="1" applyBorder="1"/>
    <xf numFmtId="0" fontId="11" fillId="0" borderId="30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25" xfId="0" applyFont="1" applyBorder="1"/>
    <xf numFmtId="0" fontId="1" fillId="0" borderId="6" xfId="0" applyFont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2" xfId="0" applyFont="1" applyBorder="1" applyAlignment="1">
      <alignment horizontal="center"/>
    </xf>
    <xf numFmtId="4" fontId="2" fillId="3" borderId="42" xfId="0" applyNumberFormat="1" applyFont="1" applyFill="1" applyBorder="1" applyAlignment="1">
      <alignment horizontal="center"/>
    </xf>
    <xf numFmtId="4" fontId="2" fillId="11" borderId="42" xfId="0" applyNumberFormat="1" applyFont="1" applyFill="1" applyBorder="1" applyAlignment="1">
      <alignment horizontal="center"/>
    </xf>
    <xf numFmtId="4" fontId="2" fillId="8" borderId="42" xfId="0" applyNumberFormat="1" applyFont="1" applyFill="1" applyBorder="1" applyAlignment="1">
      <alignment horizontal="center"/>
    </xf>
    <xf numFmtId="4" fontId="2" fillId="10" borderId="42" xfId="0" applyNumberFormat="1" applyFont="1" applyFill="1" applyBorder="1" applyAlignment="1">
      <alignment horizontal="center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/>
    </xf>
    <xf numFmtId="4" fontId="2" fillId="11" borderId="34" xfId="0" applyNumberFormat="1" applyFont="1" applyFill="1" applyBorder="1"/>
    <xf numFmtId="4" fontId="2" fillId="8" borderId="28" xfId="0" applyNumberFormat="1" applyFont="1" applyFill="1" applyBorder="1"/>
    <xf numFmtId="49" fontId="1" fillId="6" borderId="45" xfId="0" applyNumberFormat="1" applyFont="1" applyFill="1" applyBorder="1" applyProtection="1">
      <protection locked="0"/>
    </xf>
    <xf numFmtId="4" fontId="1" fillId="11" borderId="10" xfId="0" applyNumberFormat="1" applyFont="1" applyFill="1" applyBorder="1"/>
    <xf numFmtId="4" fontId="1" fillId="8" borderId="10" xfId="0" applyNumberFormat="1" applyFont="1" applyFill="1" applyBorder="1"/>
    <xf numFmtId="0" fontId="1" fillId="0" borderId="4" xfId="0" applyFont="1" applyBorder="1" applyAlignment="1">
      <alignment vertical="center"/>
    </xf>
    <xf numFmtId="4" fontId="2" fillId="11" borderId="33" xfId="0" applyNumberFormat="1" applyFont="1" applyFill="1" applyBorder="1"/>
    <xf numFmtId="4" fontId="2" fillId="8" borderId="33" xfId="0" applyNumberFormat="1" applyFont="1" applyFill="1" applyBorder="1"/>
    <xf numFmtId="4" fontId="2" fillId="10" borderId="38" xfId="0" applyNumberFormat="1" applyFont="1" applyFill="1" applyBorder="1"/>
    <xf numFmtId="49" fontId="1" fillId="5" borderId="45" xfId="0" applyNumberFormat="1" applyFont="1" applyFill="1" applyBorder="1" applyProtection="1">
      <protection locked="0"/>
    </xf>
    <xf numFmtId="0" fontId="1" fillId="5" borderId="45" xfId="0" applyFont="1" applyFill="1" applyBorder="1" applyAlignment="1" applyProtection="1">
      <alignment horizontal="left"/>
      <protection locked="0"/>
    </xf>
    <xf numFmtId="49" fontId="1" fillId="0" borderId="47" xfId="0" applyNumberFormat="1" applyFont="1" applyBorder="1" applyProtection="1">
      <protection locked="0"/>
    </xf>
    <xf numFmtId="49" fontId="1" fillId="0" borderId="45" xfId="0" applyNumberFormat="1" applyFont="1" applyBorder="1" applyProtection="1">
      <protection locked="0"/>
    </xf>
    <xf numFmtId="49" fontId="1" fillId="9" borderId="45" xfId="0" applyNumberFormat="1" applyFont="1" applyFill="1" applyBorder="1" applyProtection="1">
      <protection locked="0"/>
    </xf>
    <xf numFmtId="49" fontId="1" fillId="4" borderId="45" xfId="0" applyNumberFormat="1" applyFont="1" applyFill="1" applyBorder="1" applyProtection="1">
      <protection locked="0"/>
    </xf>
    <xf numFmtId="0" fontId="1" fillId="0" borderId="45" xfId="0" applyFont="1" applyBorder="1"/>
    <xf numFmtId="0" fontId="1" fillId="5" borderId="45" xfId="0" applyFont="1" applyFill="1" applyBorder="1"/>
    <xf numFmtId="49" fontId="2" fillId="4" borderId="45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0" fontId="1" fillId="0" borderId="46" xfId="0" applyFont="1" applyBorder="1"/>
    <xf numFmtId="0" fontId="1" fillId="5" borderId="45" xfId="0" applyFont="1" applyFill="1" applyBorder="1" applyAlignment="1">
      <alignment horizontal="left"/>
    </xf>
    <xf numFmtId="0" fontId="7" fillId="0" borderId="45" xfId="0" applyFont="1" applyBorder="1" applyAlignment="1">
      <alignment horizontal="center" vertical="center"/>
    </xf>
    <xf numFmtId="49" fontId="1" fillId="0" borderId="46" xfId="0" applyNumberFormat="1" applyFont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4" borderId="47" xfId="0" applyNumberFormat="1" applyFont="1" applyFill="1" applyBorder="1" applyProtection="1">
      <protection locked="0"/>
    </xf>
    <xf numFmtId="49" fontId="1" fillId="6" borderId="48" xfId="0" applyNumberFormat="1" applyFont="1" applyFill="1" applyBorder="1" applyProtection="1">
      <protection locked="0"/>
    </xf>
    <xf numFmtId="0" fontId="1" fillId="0" borderId="46" xfId="0" applyFont="1" applyBorder="1" applyProtection="1">
      <protection locked="0"/>
    </xf>
    <xf numFmtId="0" fontId="1" fillId="6" borderId="45" xfId="0" applyFont="1" applyFill="1" applyBorder="1"/>
    <xf numFmtId="0" fontId="1" fillId="0" borderId="47" xfId="0" applyFont="1" applyBorder="1"/>
    <xf numFmtId="49" fontId="1" fillId="6" borderId="47" xfId="0" applyNumberFormat="1" applyFont="1" applyFill="1" applyBorder="1" applyProtection="1">
      <protection locked="0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/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0" fontId="1" fillId="5" borderId="39" xfId="0" applyFont="1" applyFill="1" applyBorder="1"/>
    <xf numFmtId="0" fontId="1" fillId="5" borderId="40" xfId="0" applyFont="1" applyFill="1" applyBorder="1"/>
    <xf numFmtId="0" fontId="1" fillId="9" borderId="36" xfId="0" applyFont="1" applyFill="1" applyBorder="1"/>
    <xf numFmtId="0" fontId="2" fillId="4" borderId="36" xfId="0" applyFont="1" applyFill="1" applyBorder="1"/>
    <xf numFmtId="0" fontId="1" fillId="4" borderId="36" xfId="0" applyFont="1" applyFill="1" applyBorder="1"/>
    <xf numFmtId="0" fontId="1" fillId="5" borderId="41" xfId="0" applyFont="1" applyFill="1" applyBorder="1"/>
    <xf numFmtId="0" fontId="1" fillId="6" borderId="39" xfId="0" applyFont="1" applyFill="1" applyBorder="1"/>
    <xf numFmtId="0" fontId="1" fillId="6" borderId="40" xfId="0" applyFont="1" applyFill="1" applyBorder="1"/>
    <xf numFmtId="0" fontId="2" fillId="4" borderId="40" xfId="0" applyFont="1" applyFill="1" applyBorder="1"/>
    <xf numFmtId="0" fontId="1" fillId="6" borderId="36" xfId="0" applyFont="1" applyFill="1" applyBorder="1" applyProtection="1">
      <protection locked="0"/>
    </xf>
    <xf numFmtId="0" fontId="1" fillId="0" borderId="36" xfId="0" applyFont="1" applyBorder="1" applyAlignment="1">
      <alignment vertical="center"/>
    </xf>
    <xf numFmtId="0" fontId="1" fillId="5" borderId="36" xfId="0" applyFont="1" applyFill="1" applyBorder="1" applyAlignment="1">
      <alignment wrapText="1"/>
    </xf>
    <xf numFmtId="49" fontId="4" fillId="0" borderId="45" xfId="0" applyNumberFormat="1" applyFont="1" applyBorder="1" applyProtection="1">
      <protection locked="0"/>
    </xf>
    <xf numFmtId="164" fontId="6" fillId="0" borderId="32" xfId="0" applyNumberFormat="1" applyFont="1" applyBorder="1"/>
    <xf numFmtId="4" fontId="2" fillId="0" borderId="28" xfId="0" applyNumberFormat="1" applyFont="1" applyBorder="1"/>
    <xf numFmtId="0" fontId="1" fillId="0" borderId="18" xfId="0" applyFont="1" applyBorder="1" applyAlignment="1">
      <alignment vertical="center"/>
    </xf>
    <xf numFmtId="0" fontId="12" fillId="0" borderId="0" xfId="0" applyFont="1"/>
    <xf numFmtId="4" fontId="5" fillId="0" borderId="0" xfId="0" applyNumberFormat="1" applyFont="1"/>
    <xf numFmtId="0" fontId="2" fillId="0" borderId="44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/>
    <xf numFmtId="0" fontId="1" fillId="0" borderId="49" xfId="0" applyFont="1" applyBorder="1"/>
    <xf numFmtId="0" fontId="1" fillId="4" borderId="18" xfId="0" applyFont="1" applyFill="1" applyBorder="1"/>
    <xf numFmtId="0" fontId="1" fillId="4" borderId="25" xfId="0" applyFont="1" applyFill="1" applyBorder="1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4" borderId="49" xfId="0" applyFont="1" applyFill="1" applyBorder="1"/>
    <xf numFmtId="4" fontId="1" fillId="3" borderId="0" xfId="0" applyNumberFormat="1" applyFont="1" applyFill="1"/>
    <xf numFmtId="0" fontId="1" fillId="4" borderId="50" xfId="0" applyFont="1" applyFill="1" applyBorder="1"/>
    <xf numFmtId="4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" fontId="1" fillId="10" borderId="9" xfId="0" applyNumberFormat="1" applyFont="1" applyFill="1" applyBorder="1"/>
    <xf numFmtId="0" fontId="1" fillId="0" borderId="41" xfId="0" applyFont="1" applyBorder="1"/>
    <xf numFmtId="0" fontId="1" fillId="5" borderId="36" xfId="0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0" fontId="1" fillId="5" borderId="45" xfId="0" applyFont="1" applyFill="1" applyBorder="1" applyProtection="1">
      <protection locked="0"/>
    </xf>
    <xf numFmtId="0" fontId="1" fillId="4" borderId="17" xfId="0" applyFont="1" applyFill="1" applyBorder="1"/>
    <xf numFmtId="0" fontId="1" fillId="4" borderId="10" xfId="0" applyFont="1" applyFill="1" applyBorder="1"/>
    <xf numFmtId="0" fontId="0" fillId="0" borderId="1" xfId="0" applyBorder="1"/>
    <xf numFmtId="0" fontId="0" fillId="0" borderId="7" xfId="0" applyBorder="1"/>
    <xf numFmtId="0" fontId="4" fillId="4" borderId="10" xfId="0" applyFont="1" applyFill="1" applyBorder="1"/>
    <xf numFmtId="0" fontId="4" fillId="0" borderId="1" xfId="0" applyFont="1" applyBorder="1"/>
    <xf numFmtId="0" fontId="7" fillId="0" borderId="1" xfId="0" applyFont="1" applyBorder="1"/>
    <xf numFmtId="0" fontId="13" fillId="0" borderId="0" xfId="0" applyFont="1"/>
    <xf numFmtId="0" fontId="1" fillId="4" borderId="4" xfId="0" applyFont="1" applyFill="1" applyBorder="1"/>
    <xf numFmtId="0" fontId="1" fillId="12" borderId="36" xfId="0" applyFont="1" applyFill="1" applyBorder="1"/>
    <xf numFmtId="0" fontId="15" fillId="4" borderId="17" xfId="0" applyFont="1" applyFill="1" applyBorder="1"/>
    <xf numFmtId="0" fontId="15" fillId="0" borderId="13" xfId="0" applyFont="1" applyBorder="1"/>
    <xf numFmtId="0" fontId="4" fillId="0" borderId="6" xfId="0" applyFont="1" applyBorder="1"/>
    <xf numFmtId="0" fontId="1" fillId="0" borderId="28" xfId="0" applyFont="1" applyBorder="1"/>
    <xf numFmtId="0" fontId="7" fillId="4" borderId="4" xfId="0" applyFont="1" applyFill="1" applyBorder="1"/>
    <xf numFmtId="4" fontId="1" fillId="3" borderId="4" xfId="0" applyNumberFormat="1" applyFont="1" applyFill="1" applyBorder="1"/>
    <xf numFmtId="0" fontId="7" fillId="0" borderId="3" xfId="0" applyFont="1" applyBorder="1"/>
    <xf numFmtId="0" fontId="1" fillId="0" borderId="44" xfId="0" applyFont="1" applyBorder="1"/>
    <xf numFmtId="4" fontId="1" fillId="0" borderId="51" xfId="0" applyNumberFormat="1" applyFont="1" applyBorder="1"/>
    <xf numFmtId="4" fontId="1" fillId="0" borderId="9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8" borderId="5" xfId="0" applyNumberFormat="1" applyFont="1" applyFill="1" applyBorder="1" applyAlignment="1">
      <alignment horizontal="right"/>
    </xf>
    <xf numFmtId="164" fontId="1" fillId="0" borderId="37" xfId="0" applyNumberFormat="1" applyFont="1" applyBorder="1"/>
    <xf numFmtId="0" fontId="2" fillId="0" borderId="36" xfId="0" applyFont="1" applyBorder="1"/>
    <xf numFmtId="0" fontId="2" fillId="0" borderId="18" xfId="0" applyFont="1" applyBorder="1"/>
    <xf numFmtId="164" fontId="2" fillId="0" borderId="52" xfId="0" applyNumberFormat="1" applyFont="1" applyBorder="1"/>
    <xf numFmtId="0" fontId="4" fillId="0" borderId="3" xfId="0" applyFont="1" applyBorder="1"/>
    <xf numFmtId="164" fontId="1" fillId="0" borderId="53" xfId="0" applyNumberFormat="1" applyFont="1" applyBorder="1"/>
    <xf numFmtId="164" fontId="1" fillId="0" borderId="52" xfId="0" applyNumberFormat="1" applyFont="1" applyBorder="1"/>
    <xf numFmtId="164" fontId="1" fillId="0" borderId="54" xfId="0" applyNumberFormat="1" applyFont="1" applyBorder="1"/>
    <xf numFmtId="49" fontId="1" fillId="0" borderId="36" xfId="0" applyNumberFormat="1" applyFont="1" applyBorder="1" applyProtection="1">
      <protection locked="0"/>
    </xf>
    <xf numFmtId="164" fontId="2" fillId="0" borderId="43" xfId="0" applyNumberFormat="1" applyFont="1" applyBorder="1"/>
    <xf numFmtId="164" fontId="1" fillId="0" borderId="55" xfId="0" applyNumberFormat="1" applyFont="1" applyBorder="1"/>
    <xf numFmtId="0" fontId="12" fillId="0" borderId="1" xfId="0" applyFont="1" applyBorder="1"/>
    <xf numFmtId="4" fontId="5" fillId="0" borderId="30" xfId="0" applyNumberFormat="1" applyFont="1" applyBorder="1"/>
    <xf numFmtId="0" fontId="12" fillId="0" borderId="7" xfId="0" applyFont="1" applyBorder="1"/>
    <xf numFmtId="0" fontId="0" fillId="0" borderId="4" xfId="0" applyBorder="1"/>
    <xf numFmtId="0" fontId="0" fillId="0" borderId="10" xfId="0" applyBorder="1"/>
    <xf numFmtId="0" fontId="14" fillId="0" borderId="10" xfId="0" applyFont="1" applyBorder="1"/>
    <xf numFmtId="0" fontId="7" fillId="0" borderId="10" xfId="0" applyFont="1" applyBorder="1"/>
    <xf numFmtId="0" fontId="4" fillId="0" borderId="10" xfId="0" applyFont="1" applyBorder="1"/>
    <xf numFmtId="0" fontId="7" fillId="4" borderId="10" xfId="0" applyFont="1" applyFill="1" applyBorder="1"/>
    <xf numFmtId="49" fontId="1" fillId="0" borderId="10" xfId="0" applyNumberFormat="1" applyFont="1" applyBorder="1" applyProtection="1">
      <protection locked="0"/>
    </xf>
    <xf numFmtId="0" fontId="12" fillId="0" borderId="56" xfId="0" applyFont="1" applyBorder="1"/>
    <xf numFmtId="0" fontId="0" fillId="0" borderId="26" xfId="0" applyBorder="1"/>
    <xf numFmtId="0" fontId="13" fillId="0" borderId="32" xfId="0" applyFont="1" applyBorder="1"/>
    <xf numFmtId="0" fontId="0" fillId="0" borderId="32" xfId="0" applyBorder="1"/>
    <xf numFmtId="0" fontId="0" fillId="0" borderId="9" xfId="0" applyBorder="1"/>
    <xf numFmtId="4" fontId="1" fillId="0" borderId="26" xfId="0" applyNumberFormat="1" applyFont="1" applyBorder="1"/>
    <xf numFmtId="4" fontId="2" fillId="8" borderId="34" xfId="0" applyNumberFormat="1" applyFont="1" applyFill="1" applyBorder="1"/>
    <xf numFmtId="0" fontId="13" fillId="0" borderId="1" xfId="0" applyFont="1" applyBorder="1"/>
    <xf numFmtId="0" fontId="4" fillId="0" borderId="8" xfId="0" applyFont="1" applyBorder="1"/>
    <xf numFmtId="0" fontId="1" fillId="7" borderId="35" xfId="0" applyFont="1" applyFill="1" applyBorder="1"/>
    <xf numFmtId="0" fontId="1" fillId="0" borderId="56" xfId="0" applyFont="1" applyBorder="1"/>
    <xf numFmtId="0" fontId="0" fillId="0" borderId="35" xfId="0" applyBorder="1"/>
    <xf numFmtId="0" fontId="1" fillId="4" borderId="35" xfId="0" applyFont="1" applyFill="1" applyBorder="1"/>
    <xf numFmtId="0" fontId="9" fillId="4" borderId="35" xfId="0" applyFont="1" applyFill="1" applyBorder="1"/>
    <xf numFmtId="0" fontId="7" fillId="0" borderId="35" xfId="0" applyFont="1" applyBorder="1"/>
    <xf numFmtId="0" fontId="1" fillId="12" borderId="35" xfId="0" applyFont="1" applyFill="1" applyBorder="1"/>
    <xf numFmtId="0" fontId="1" fillId="0" borderId="35" xfId="0" applyFont="1" applyBorder="1"/>
    <xf numFmtId="0" fontId="1" fillId="0" borderId="35" xfId="0" applyFont="1" applyBorder="1" applyAlignment="1">
      <alignment vertical="center"/>
    </xf>
    <xf numFmtId="0" fontId="1" fillId="12" borderId="56" xfId="0" applyFont="1" applyFill="1" applyBorder="1"/>
    <xf numFmtId="0" fontId="1" fillId="12" borderId="57" xfId="0" applyFont="1" applyFill="1" applyBorder="1"/>
    <xf numFmtId="0" fontId="4" fillId="4" borderId="35" xfId="0" applyFont="1" applyFill="1" applyBorder="1"/>
    <xf numFmtId="0" fontId="15" fillId="4" borderId="57" xfId="0" applyFont="1" applyFill="1" applyBorder="1"/>
    <xf numFmtId="0" fontId="1" fillId="8" borderId="35" xfId="0" applyFont="1" applyFill="1" applyBorder="1"/>
    <xf numFmtId="0" fontId="11" fillId="0" borderId="5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" fillId="8" borderId="57" xfId="0" applyFont="1" applyFill="1" applyBorder="1"/>
    <xf numFmtId="49" fontId="1" fillId="8" borderId="35" xfId="0" applyNumberFormat="1" applyFont="1" applyFill="1" applyBorder="1" applyProtection="1">
      <protection locked="0"/>
    </xf>
    <xf numFmtId="0" fontId="1" fillId="4" borderId="57" xfId="0" applyFont="1" applyFill="1" applyBorder="1"/>
    <xf numFmtId="0" fontId="5" fillId="0" borderId="40" xfId="0" applyFont="1" applyBorder="1"/>
    <xf numFmtId="0" fontId="1" fillId="7" borderId="36" xfId="0" applyFont="1" applyFill="1" applyBorder="1" applyProtection="1">
      <protection locked="0"/>
    </xf>
    <xf numFmtId="0" fontId="0" fillId="0" borderId="36" xfId="0" applyBorder="1"/>
    <xf numFmtId="49" fontId="1" fillId="7" borderId="36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9" fillId="4" borderId="36" xfId="0" applyNumberFormat="1" applyFont="1" applyFill="1" applyBorder="1" applyProtection="1">
      <protection locked="0"/>
    </xf>
    <xf numFmtId="0" fontId="13" fillId="0" borderId="41" xfId="0" applyFont="1" applyBorder="1"/>
    <xf numFmtId="49" fontId="7" fillId="0" borderId="36" xfId="0" applyNumberFormat="1" applyFont="1" applyBorder="1" applyProtection="1">
      <protection locked="0"/>
    </xf>
    <xf numFmtId="0" fontId="0" fillId="0" borderId="41" xfId="0" applyBorder="1"/>
    <xf numFmtId="49" fontId="1" fillId="0" borderId="36" xfId="0" applyNumberFormat="1" applyFont="1" applyBorder="1" applyAlignment="1" applyProtection="1">
      <alignment wrapText="1"/>
      <protection locked="0"/>
    </xf>
    <xf numFmtId="49" fontId="1" fillId="12" borderId="36" xfId="0" applyNumberFormat="1" applyFont="1" applyFill="1" applyBorder="1" applyProtection="1">
      <protection locked="0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49" fontId="1" fillId="12" borderId="41" xfId="0" applyNumberFormat="1" applyFont="1" applyFill="1" applyBorder="1" applyProtection="1">
      <protection locked="0"/>
    </xf>
    <xf numFmtId="49" fontId="1" fillId="12" borderId="40" xfId="0" applyNumberFormat="1" applyFont="1" applyFill="1" applyBorder="1" applyProtection="1">
      <protection locked="0"/>
    </xf>
    <xf numFmtId="49" fontId="4" fillId="4" borderId="36" xfId="0" applyNumberFormat="1" applyFont="1" applyFill="1" applyBorder="1" applyProtection="1">
      <protection locked="0"/>
    </xf>
    <xf numFmtId="49" fontId="15" fillId="4" borderId="39" xfId="0" applyNumberFormat="1" applyFont="1" applyFill="1" applyBorder="1" applyProtection="1">
      <protection locked="0"/>
    </xf>
    <xf numFmtId="49" fontId="1" fillId="8" borderId="36" xfId="0" applyNumberFormat="1" applyFont="1" applyFill="1" applyBorder="1" applyProtection="1"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1" fillId="8" borderId="39" xfId="0" applyNumberFormat="1" applyFont="1" applyFill="1" applyBorder="1" applyProtection="1">
      <protection locked="0"/>
    </xf>
    <xf numFmtId="0" fontId="1" fillId="0" borderId="39" xfId="0" applyFont="1" applyBorder="1" applyAlignment="1">
      <alignment horizontal="center" vertical="center"/>
    </xf>
    <xf numFmtId="0" fontId="0" fillId="0" borderId="52" xfId="0" applyBorder="1"/>
    <xf numFmtId="0" fontId="0" fillId="0" borderId="27" xfId="0" applyBorder="1"/>
    <xf numFmtId="0" fontId="13" fillId="0" borderId="57" xfId="0" applyFont="1" applyBorder="1"/>
    <xf numFmtId="0" fontId="5" fillId="0" borderId="34" xfId="0" applyFont="1" applyBorder="1"/>
    <xf numFmtId="0" fontId="12" fillId="0" borderId="28" xfId="0" applyFont="1" applyBorder="1"/>
    <xf numFmtId="4" fontId="5" fillId="0" borderId="2" xfId="0" applyNumberFormat="1" applyFont="1" applyBorder="1"/>
    <xf numFmtId="4" fontId="12" fillId="0" borderId="0" xfId="0" applyNumberFormat="1" applyFont="1"/>
    <xf numFmtId="4" fontId="1" fillId="0" borderId="17" xfId="0" applyNumberFormat="1" applyFont="1" applyBorder="1"/>
    <xf numFmtId="49" fontId="1" fillId="0" borderId="35" xfId="0" applyNumberFormat="1" applyFont="1" applyBorder="1" applyProtection="1">
      <protection locked="0"/>
    </xf>
    <xf numFmtId="0" fontId="15" fillId="0" borderId="1" xfId="0" applyFont="1" applyBorder="1"/>
    <xf numFmtId="4" fontId="2" fillId="0" borderId="20" xfId="0" applyNumberFormat="1" applyFont="1" applyBorder="1"/>
    <xf numFmtId="4" fontId="2" fillId="11" borderId="21" xfId="0" applyNumberFormat="1" applyFont="1" applyFill="1" applyBorder="1"/>
    <xf numFmtId="0" fontId="1" fillId="0" borderId="57" xfId="0" applyFont="1" applyBorder="1"/>
    <xf numFmtId="0" fontId="16" fillId="0" borderId="32" xfId="0" applyFont="1" applyBorder="1"/>
    <xf numFmtId="0" fontId="16" fillId="0" borderId="0" xfId="0" applyFont="1"/>
    <xf numFmtId="0" fontId="16" fillId="0" borderId="1" xfId="0" applyFont="1" applyBorder="1"/>
    <xf numFmtId="49" fontId="1" fillId="0" borderId="41" xfId="0" applyNumberFormat="1" applyFont="1" applyBorder="1" applyProtection="1">
      <protection locked="0"/>
    </xf>
    <xf numFmtId="0" fontId="16" fillId="0" borderId="10" xfId="0" applyFont="1" applyBorder="1"/>
    <xf numFmtId="0" fontId="16" fillId="0" borderId="56" xfId="0" applyFont="1" applyBorder="1"/>
    <xf numFmtId="0" fontId="12" fillId="0" borderId="21" xfId="0" applyFont="1" applyBorder="1"/>
    <xf numFmtId="0" fontId="15" fillId="0" borderId="3" xfId="0" applyFont="1" applyBorder="1"/>
    <xf numFmtId="4" fontId="1" fillId="4" borderId="9" xfId="0" applyNumberFormat="1" applyFont="1" applyFill="1" applyBorder="1"/>
    <xf numFmtId="4" fontId="19" fillId="0" borderId="33" xfId="0" applyNumberFormat="1" applyFont="1" applyBorder="1"/>
    <xf numFmtId="0" fontId="0" fillId="0" borderId="58" xfId="0" applyBorder="1"/>
    <xf numFmtId="0" fontId="0" fillId="0" borderId="33" xfId="0" applyBorder="1"/>
    <xf numFmtId="4" fontId="19" fillId="0" borderId="58" xfId="0" applyNumberFormat="1" applyFont="1" applyBorder="1"/>
    <xf numFmtId="0" fontId="17" fillId="0" borderId="0" xfId="0" applyFont="1"/>
    <xf numFmtId="0" fontId="20" fillId="0" borderId="0" xfId="0" applyFont="1"/>
    <xf numFmtId="0" fontId="18" fillId="0" borderId="0" xfId="0" applyFont="1"/>
    <xf numFmtId="4" fontId="19" fillId="0" borderId="2" xfId="0" applyNumberFormat="1" applyFont="1" applyBorder="1"/>
    <xf numFmtId="4" fontId="0" fillId="0" borderId="0" xfId="0" applyNumberFormat="1" applyAlignment="1">
      <alignment horizontal="center"/>
    </xf>
    <xf numFmtId="4" fontId="17" fillId="0" borderId="0" xfId="0" applyNumberFormat="1" applyFont="1"/>
    <xf numFmtId="0" fontId="16" fillId="0" borderId="35" xfId="0" applyFont="1" applyBorder="1"/>
    <xf numFmtId="0" fontId="16" fillId="0" borderId="3" xfId="0" applyFont="1" applyBorder="1"/>
    <xf numFmtId="49" fontId="1" fillId="0" borderId="0" xfId="0" applyNumberFormat="1" applyFont="1" applyProtection="1">
      <protection locked="0"/>
    </xf>
    <xf numFmtId="164" fontId="2" fillId="0" borderId="0" xfId="0" applyNumberFormat="1" applyFont="1"/>
    <xf numFmtId="49" fontId="4" fillId="9" borderId="45" xfId="0" applyNumberFormat="1" applyFont="1" applyFill="1" applyBorder="1" applyProtection="1">
      <protection locked="0"/>
    </xf>
    <xf numFmtId="0" fontId="4" fillId="9" borderId="36" xfId="0" applyFont="1" applyFill="1" applyBorder="1"/>
    <xf numFmtId="0" fontId="4" fillId="0" borderId="18" xfId="0" applyFont="1" applyBorder="1"/>
    <xf numFmtId="49" fontId="4" fillId="5" borderId="45" xfId="0" applyNumberFormat="1" applyFont="1" applyFill="1" applyBorder="1" applyProtection="1">
      <protection locked="0"/>
    </xf>
    <xf numFmtId="0" fontId="4" fillId="5" borderId="36" xfId="0" applyFont="1" applyFill="1" applyBorder="1"/>
    <xf numFmtId="4" fontId="4" fillId="3" borderId="6" xfId="0" applyNumberFormat="1" applyFont="1" applyFill="1" applyBorder="1"/>
    <xf numFmtId="4" fontId="4" fillId="11" borderId="1" xfId="0" applyNumberFormat="1" applyFont="1" applyFill="1" applyBorder="1"/>
    <xf numFmtId="4" fontId="4" fillId="8" borderId="1" xfId="0" applyNumberFormat="1" applyFont="1" applyFill="1" applyBorder="1"/>
    <xf numFmtId="4" fontId="4" fillId="10" borderId="4" xfId="0" applyNumberFormat="1" applyFont="1" applyFill="1" applyBorder="1"/>
    <xf numFmtId="4" fontId="4" fillId="0" borderId="1" xfId="0" applyNumberFormat="1" applyFont="1" applyBorder="1"/>
    <xf numFmtId="164" fontId="4" fillId="0" borderId="27" xfId="0" applyNumberFormat="1" applyFont="1" applyBorder="1"/>
    <xf numFmtId="0" fontId="4" fillId="4" borderId="18" xfId="0" applyFont="1" applyFill="1" applyBorder="1"/>
    <xf numFmtId="4" fontId="4" fillId="3" borderId="11" xfId="0" applyNumberFormat="1" applyFont="1" applyFill="1" applyBorder="1"/>
    <xf numFmtId="4" fontId="4" fillId="11" borderId="7" xfId="0" applyNumberFormat="1" applyFont="1" applyFill="1" applyBorder="1"/>
    <xf numFmtId="4" fontId="4" fillId="8" borderId="7" xfId="0" applyNumberFormat="1" applyFont="1" applyFill="1" applyBorder="1"/>
    <xf numFmtId="4" fontId="4" fillId="10" borderId="1" xfId="0" applyNumberFormat="1" applyFont="1" applyFill="1" applyBorder="1"/>
    <xf numFmtId="4" fontId="4" fillId="0" borderId="3" xfId="0" applyNumberFormat="1" applyFont="1" applyBorder="1"/>
    <xf numFmtId="164" fontId="4" fillId="0" borderId="23" xfId="0" applyNumberFormat="1" applyFont="1" applyBorder="1"/>
    <xf numFmtId="4" fontId="4" fillId="3" borderId="1" xfId="0" applyNumberFormat="1" applyFont="1" applyFill="1" applyBorder="1"/>
    <xf numFmtId="164" fontId="4" fillId="0" borderId="26" xfId="0" applyNumberFormat="1" applyFont="1" applyBorder="1"/>
    <xf numFmtId="49" fontId="4" fillId="6" borderId="45" xfId="0" applyNumberFormat="1" applyFont="1" applyFill="1" applyBorder="1" applyProtection="1">
      <protection locked="0"/>
    </xf>
    <xf numFmtId="0" fontId="4" fillId="6" borderId="36" xfId="0" applyFont="1" applyFill="1" applyBorder="1"/>
    <xf numFmtId="4" fontId="4" fillId="3" borderId="8" xfId="0" applyNumberFormat="1" applyFont="1" applyFill="1" applyBorder="1"/>
    <xf numFmtId="4" fontId="4" fillId="10" borderId="17" xfId="0" applyNumberFormat="1" applyFont="1" applyFill="1" applyBorder="1"/>
    <xf numFmtId="4" fontId="4" fillId="0" borderId="12" xfId="0" applyNumberFormat="1" applyFont="1" applyBorder="1"/>
    <xf numFmtId="49" fontId="4" fillId="5" borderId="36" xfId="0" applyNumberFormat="1" applyFont="1" applyFill="1" applyBorder="1" applyProtection="1">
      <protection locked="0"/>
    </xf>
    <xf numFmtId="49" fontId="4" fillId="5" borderId="48" xfId="0" applyNumberFormat="1" applyFont="1" applyFill="1" applyBorder="1" applyProtection="1">
      <protection locked="0"/>
    </xf>
    <xf numFmtId="49" fontId="4" fillId="5" borderId="40" xfId="0" applyNumberFormat="1" applyFont="1" applyFill="1" applyBorder="1" applyProtection="1">
      <protection locked="0"/>
    </xf>
    <xf numFmtId="0" fontId="4" fillId="4" borderId="49" xfId="0" applyFont="1" applyFill="1" applyBorder="1"/>
    <xf numFmtId="0" fontId="4" fillId="0" borderId="7" xfId="0" applyFont="1" applyBorder="1"/>
    <xf numFmtId="0" fontId="4" fillId="0" borderId="12" xfId="0" applyFont="1" applyBorder="1"/>
    <xf numFmtId="0" fontId="4" fillId="5" borderId="40" xfId="0" applyFont="1" applyFill="1" applyBorder="1"/>
    <xf numFmtId="0" fontId="4" fillId="0" borderId="4" xfId="0" applyFont="1" applyBorder="1"/>
    <xf numFmtId="4" fontId="6" fillId="10" borderId="2" xfId="0" applyNumberFormat="1" applyFont="1" applyFill="1" applyBorder="1"/>
    <xf numFmtId="0" fontId="4" fillId="12" borderId="35" xfId="0" applyFont="1" applyFill="1" applyBorder="1"/>
    <xf numFmtId="49" fontId="4" fillId="12" borderId="36" xfId="0" applyNumberFormat="1" applyFont="1" applyFill="1" applyBorder="1" applyAlignment="1" applyProtection="1">
      <alignment wrapText="1"/>
      <protection locked="0"/>
    </xf>
    <xf numFmtId="0" fontId="21" fillId="0" borderId="0" xfId="0" applyFont="1" applyAlignment="1">
      <alignment vertical="center"/>
    </xf>
    <xf numFmtId="4" fontId="6" fillId="3" borderId="2" xfId="0" applyNumberFormat="1" applyFont="1" applyFill="1" applyBorder="1"/>
    <xf numFmtId="4" fontId="6" fillId="11" borderId="2" xfId="0" applyNumberFormat="1" applyFont="1" applyFill="1" applyBorder="1"/>
    <xf numFmtId="4" fontId="6" fillId="8" borderId="2" xfId="0" applyNumberFormat="1" applyFont="1" applyFill="1" applyBorder="1"/>
    <xf numFmtId="164" fontId="6" fillId="0" borderId="2" xfId="0" applyNumberFormat="1" applyFont="1" applyBorder="1"/>
    <xf numFmtId="49" fontId="4" fillId="5" borderId="47" xfId="0" applyNumberFormat="1" applyFont="1" applyFill="1" applyBorder="1" applyProtection="1">
      <protection locked="0"/>
    </xf>
    <xf numFmtId="0" fontId="4" fillId="0" borderId="11" xfId="0" applyFont="1" applyBorder="1"/>
    <xf numFmtId="4" fontId="4" fillId="11" borderId="5" xfId="0" applyNumberFormat="1" applyFont="1" applyFill="1" applyBorder="1"/>
    <xf numFmtId="49" fontId="4" fillId="8" borderId="36" xfId="0" applyNumberFormat="1" applyFont="1" applyFill="1" applyBorder="1" applyProtection="1">
      <protection locked="0"/>
    </xf>
    <xf numFmtId="0" fontId="4" fillId="8" borderId="35" xfId="0" applyFont="1" applyFill="1" applyBorder="1"/>
    <xf numFmtId="4" fontId="4" fillId="3" borderId="7" xfId="0" applyNumberFormat="1" applyFont="1" applyFill="1" applyBorder="1"/>
    <xf numFmtId="4" fontId="4" fillId="10" borderId="7" xfId="0" applyNumberFormat="1" applyFont="1" applyFill="1" applyBorder="1"/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</cellXfs>
  <cellStyles count="2">
    <cellStyle name="ArticleBody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FFFFCC"/>
      <color rgb="FFCC00FF"/>
      <color rgb="FFFFCCCC"/>
      <color rgb="FFFFFF99"/>
      <color rgb="FFFFCCFF"/>
      <color rgb="FF8DB4E2"/>
      <color rgb="FFFF9900"/>
      <color rgb="FFFF0066"/>
      <color rgb="FFCCC0D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DPD/Documentos%20compartidos/PACC%202024/PACC_2022_FONPER%20Final%2029-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Users/Aida/AppData/Roaming/Microsoft/Windows/Network%20Shortcuts/PACC%202021%20(26%20ene.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 refreshError="1"/>
      <sheetData sheetId="1" refreshError="1"/>
      <sheetData sheetId="2" refreshError="1">
        <row r="3">
          <cell r="U3" t="str">
            <v>TOTAL COMPRA ESTIMADA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/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133C-684F-4690-BD0D-B38E58BB28E5}">
  <sheetPr>
    <pageSetUpPr fitToPage="1"/>
  </sheetPr>
  <dimension ref="A1:U654"/>
  <sheetViews>
    <sheetView tabSelected="1" zoomScale="62" zoomScaleNormal="62" workbookViewId="0">
      <selection activeCell="U208" sqref="U208"/>
    </sheetView>
  </sheetViews>
  <sheetFormatPr baseColWidth="10" defaultColWidth="11.44140625" defaultRowHeight="14.4" x14ac:dyDescent="0.3"/>
  <cols>
    <col min="1" max="1" width="70.88671875" customWidth="1"/>
    <col min="2" max="2" width="70" customWidth="1"/>
    <col min="3" max="3" width="16.6640625" bestFit="1" customWidth="1"/>
    <col min="4" max="4" width="6.33203125" bestFit="1" customWidth="1"/>
    <col min="5" max="5" width="23" customWidth="1"/>
    <col min="6" max="6" width="5.33203125" customWidth="1"/>
    <col min="7" max="7" width="21.6640625" customWidth="1"/>
    <col min="8" max="8" width="6.44140625" bestFit="1" customWidth="1"/>
    <col min="9" max="9" width="20.6640625" customWidth="1"/>
    <col min="10" max="10" width="6.33203125" bestFit="1" customWidth="1"/>
    <col min="11" max="11" width="18.6640625" customWidth="1"/>
    <col min="12" max="12" width="6.6640625" bestFit="1" customWidth="1"/>
    <col min="13" max="13" width="18.44140625" customWidth="1"/>
    <col min="14" max="14" width="24.6640625" bestFit="1" customWidth="1"/>
    <col min="15" max="15" width="23.109375" hidden="1" customWidth="1"/>
    <col min="16" max="16" width="14.6640625" hidden="1" customWidth="1"/>
    <col min="17" max="17" width="49.44140625" hidden="1" customWidth="1"/>
    <col min="20" max="21" width="13.21875" bestFit="1" customWidth="1"/>
  </cols>
  <sheetData>
    <row r="1" spans="1:17" ht="16.2" thickBot="1" x14ac:dyDescent="0.35">
      <c r="A1" s="378" t="s">
        <v>754</v>
      </c>
      <c r="B1" s="379"/>
      <c r="C1" s="380"/>
      <c r="D1" s="381" t="s">
        <v>0</v>
      </c>
      <c r="E1" s="382"/>
      <c r="F1" s="383" t="s">
        <v>1</v>
      </c>
      <c r="G1" s="383"/>
      <c r="H1" s="384" t="s">
        <v>2</v>
      </c>
      <c r="I1" s="384"/>
      <c r="J1" s="385" t="s">
        <v>3</v>
      </c>
      <c r="K1" s="385"/>
      <c r="L1" s="112"/>
      <c r="M1" s="113"/>
      <c r="N1" s="114"/>
    </row>
    <row r="2" spans="1:17" ht="31.8" thickBot="1" x14ac:dyDescent="0.35">
      <c r="A2" s="121" t="s">
        <v>754</v>
      </c>
      <c r="B2" s="121" t="s">
        <v>4</v>
      </c>
      <c r="C2" s="183" t="s">
        <v>5</v>
      </c>
      <c r="D2" s="182" t="s">
        <v>6</v>
      </c>
      <c r="E2" s="123" t="s">
        <v>7</v>
      </c>
      <c r="F2" s="122" t="s">
        <v>6</v>
      </c>
      <c r="G2" s="124" t="s">
        <v>7</v>
      </c>
      <c r="H2" s="122" t="s">
        <v>6</v>
      </c>
      <c r="I2" s="125" t="s">
        <v>7</v>
      </c>
      <c r="J2" s="122" t="s">
        <v>6</v>
      </c>
      <c r="K2" s="126" t="s">
        <v>7</v>
      </c>
      <c r="L2" s="127" t="s">
        <v>8</v>
      </c>
      <c r="M2" s="127" t="s">
        <v>9</v>
      </c>
      <c r="N2" s="128" t="s">
        <v>10</v>
      </c>
      <c r="Q2" s="128" t="s">
        <v>934</v>
      </c>
    </row>
    <row r="3" spans="1:17" ht="15.6" x14ac:dyDescent="0.3">
      <c r="A3" s="138" t="s">
        <v>744</v>
      </c>
      <c r="B3" s="104" t="s">
        <v>735</v>
      </c>
      <c r="C3" s="184" t="s">
        <v>12</v>
      </c>
      <c r="D3" s="2">
        <v>24</v>
      </c>
      <c r="E3" s="34">
        <f t="shared" ref="E3:E4" si="0">D3*M3</f>
        <v>14400</v>
      </c>
      <c r="F3" s="2"/>
      <c r="G3" s="39">
        <f t="shared" ref="G3:G4" si="1">F3*M3</f>
        <v>0</v>
      </c>
      <c r="H3" s="2">
        <v>24</v>
      </c>
      <c r="I3" s="43">
        <f t="shared" ref="I3:I4" si="2">H3*M3</f>
        <v>14400</v>
      </c>
      <c r="J3" s="2">
        <v>0</v>
      </c>
      <c r="K3" s="86">
        <f t="shared" ref="K3:K4" si="3">J3*M3</f>
        <v>0</v>
      </c>
      <c r="L3" s="8">
        <f t="shared" ref="L3:L4" si="4">D3+F3+H3+J3</f>
        <v>48</v>
      </c>
      <c r="M3" s="3">
        <v>600</v>
      </c>
      <c r="N3" s="23">
        <f>L3*M3</f>
        <v>28800</v>
      </c>
      <c r="O3" s="1"/>
      <c r="Q3" s="324" t="s">
        <v>935</v>
      </c>
    </row>
    <row r="4" spans="1:17" ht="16.2" thickBot="1" x14ac:dyDescent="0.35">
      <c r="A4" s="138" t="s">
        <v>734</v>
      </c>
      <c r="B4" s="104" t="s">
        <v>536</v>
      </c>
      <c r="C4" s="184" t="s">
        <v>131</v>
      </c>
      <c r="D4" s="2">
        <v>15</v>
      </c>
      <c r="E4" s="34">
        <f t="shared" si="0"/>
        <v>42000</v>
      </c>
      <c r="F4" s="2"/>
      <c r="G4" s="39">
        <f t="shared" si="1"/>
        <v>0</v>
      </c>
      <c r="H4" s="2">
        <v>12</v>
      </c>
      <c r="I4" s="43">
        <f t="shared" si="2"/>
        <v>33600</v>
      </c>
      <c r="J4" s="2">
        <v>0</v>
      </c>
      <c r="K4" s="93">
        <f t="shared" si="3"/>
        <v>0</v>
      </c>
      <c r="L4" s="8">
        <f t="shared" si="4"/>
        <v>27</v>
      </c>
      <c r="M4" s="3">
        <v>2800</v>
      </c>
      <c r="N4" s="24">
        <f>L4*M4</f>
        <v>75600</v>
      </c>
      <c r="O4" s="1"/>
      <c r="Q4" s="324" t="s">
        <v>936</v>
      </c>
    </row>
    <row r="5" spans="1:17" ht="16.2" thickBot="1" x14ac:dyDescent="0.35">
      <c r="A5" s="140"/>
      <c r="B5" s="115"/>
      <c r="C5" s="117"/>
      <c r="D5" s="15"/>
      <c r="E5" s="119">
        <f>SUM(E3:E4)</f>
        <v>56400</v>
      </c>
      <c r="F5" s="118"/>
      <c r="G5" s="120">
        <f>SUM(G3:G4)</f>
        <v>0</v>
      </c>
      <c r="H5" s="118"/>
      <c r="I5" s="81">
        <f>SUM(I3:I4)</f>
        <v>48000</v>
      </c>
      <c r="J5" s="118"/>
      <c r="K5" s="87">
        <f>SUM(K3:K4)</f>
        <v>0</v>
      </c>
      <c r="L5" s="4"/>
      <c r="M5" s="7"/>
      <c r="N5" s="9">
        <f>SUM(N3:N4)</f>
        <v>104400</v>
      </c>
      <c r="O5" s="1">
        <f>SUM(E5+G5+I5+K5)</f>
        <v>104400</v>
      </c>
      <c r="P5" s="320">
        <v>2.2999999999999998</v>
      </c>
      <c r="Q5" s="1">
        <f>SUM(G5+I5+K5+M5)</f>
        <v>48000</v>
      </c>
    </row>
    <row r="6" spans="1:17" ht="15.6" x14ac:dyDescent="0.3">
      <c r="A6" s="138" t="s">
        <v>13</v>
      </c>
      <c r="B6" s="106" t="s">
        <v>902</v>
      </c>
      <c r="C6" s="184" t="s">
        <v>900</v>
      </c>
      <c r="D6" s="2">
        <v>1200</v>
      </c>
      <c r="E6" s="34">
        <f>D6*M6</f>
        <v>1200000</v>
      </c>
      <c r="F6" s="2"/>
      <c r="G6" s="39">
        <f>F6*M6</f>
        <v>0</v>
      </c>
      <c r="H6" s="2"/>
      <c r="I6" s="43">
        <f>H6*M6</f>
        <v>0</v>
      </c>
      <c r="J6" s="27"/>
      <c r="K6" s="94">
        <f t="shared" ref="K6:K9" si="5">J6*M6</f>
        <v>0</v>
      </c>
      <c r="L6" s="2">
        <f>D6+F6+H6+J6</f>
        <v>1200</v>
      </c>
      <c r="M6" s="60">
        <v>1000</v>
      </c>
      <c r="N6" s="22">
        <f>L6*M6</f>
        <v>1200000</v>
      </c>
      <c r="O6" s="1"/>
      <c r="Q6" s="1" t="s">
        <v>937</v>
      </c>
    </row>
    <row r="7" spans="1:17" ht="15.6" x14ac:dyDescent="0.3">
      <c r="A7" s="138" t="s">
        <v>13</v>
      </c>
      <c r="B7" s="106" t="s">
        <v>902</v>
      </c>
      <c r="C7" s="185" t="s">
        <v>900</v>
      </c>
      <c r="D7" s="2">
        <v>420</v>
      </c>
      <c r="E7" s="34">
        <f>D7*M7</f>
        <v>210000</v>
      </c>
      <c r="F7" s="2"/>
      <c r="G7" s="39">
        <f t="shared" ref="G7:G9" si="6">F7*M7</f>
        <v>0</v>
      </c>
      <c r="H7" s="2"/>
      <c r="I7" s="43">
        <f t="shared" ref="I7:I9" si="7">H7*M7</f>
        <v>0</v>
      </c>
      <c r="J7" s="27"/>
      <c r="K7" s="94">
        <f t="shared" si="5"/>
        <v>0</v>
      </c>
      <c r="L7" s="2">
        <f t="shared" ref="L7:L9" si="8">D7+F7+H7+J7</f>
        <v>420</v>
      </c>
      <c r="M7" s="62">
        <v>500</v>
      </c>
      <c r="N7" s="24">
        <f>L7*M7</f>
        <v>210000</v>
      </c>
      <c r="O7" s="1"/>
      <c r="Q7" s="1" t="s">
        <v>937</v>
      </c>
    </row>
    <row r="8" spans="1:17" ht="15.6" x14ac:dyDescent="0.3">
      <c r="A8" s="138" t="s">
        <v>847</v>
      </c>
      <c r="B8" s="165" t="s">
        <v>901</v>
      </c>
      <c r="C8" s="184" t="s">
        <v>900</v>
      </c>
      <c r="D8" s="2">
        <v>250</v>
      </c>
      <c r="E8" s="63">
        <f t="shared" ref="E8:E9" si="9">D8*M8</f>
        <v>250000</v>
      </c>
      <c r="F8" s="33"/>
      <c r="G8" s="39">
        <f t="shared" si="6"/>
        <v>0</v>
      </c>
      <c r="H8" s="33"/>
      <c r="I8" s="43">
        <f t="shared" si="7"/>
        <v>0</v>
      </c>
      <c r="J8" s="33"/>
      <c r="K8" s="94">
        <f t="shared" si="5"/>
        <v>0</v>
      </c>
      <c r="L8" s="2">
        <f t="shared" si="8"/>
        <v>250</v>
      </c>
      <c r="M8" s="60">
        <v>1000</v>
      </c>
      <c r="N8" s="24">
        <f t="shared" ref="N8:N9" si="10">L8*M8</f>
        <v>250000</v>
      </c>
      <c r="O8" s="1"/>
      <c r="Q8" s="1" t="s">
        <v>938</v>
      </c>
    </row>
    <row r="9" spans="1:17" ht="16.2" thickBot="1" x14ac:dyDescent="0.35">
      <c r="A9" s="138" t="s">
        <v>847</v>
      </c>
      <c r="B9" s="165" t="s">
        <v>901</v>
      </c>
      <c r="C9" s="184" t="s">
        <v>900</v>
      </c>
      <c r="D9" s="2">
        <v>180</v>
      </c>
      <c r="E9" s="75">
        <f t="shared" si="9"/>
        <v>90000</v>
      </c>
      <c r="F9" s="33"/>
      <c r="G9" s="39">
        <f t="shared" si="6"/>
        <v>0</v>
      </c>
      <c r="H9" s="33"/>
      <c r="I9" s="43">
        <f t="shared" si="7"/>
        <v>0</v>
      </c>
      <c r="J9" s="33"/>
      <c r="K9" s="93">
        <f t="shared" si="5"/>
        <v>0</v>
      </c>
      <c r="L9" s="2">
        <f t="shared" si="8"/>
        <v>180</v>
      </c>
      <c r="M9" s="60">
        <v>500</v>
      </c>
      <c r="N9" s="24">
        <f t="shared" si="10"/>
        <v>90000</v>
      </c>
      <c r="O9" s="1"/>
      <c r="Q9" s="1" t="s">
        <v>938</v>
      </c>
    </row>
    <row r="10" spans="1:17" ht="16.2" thickBot="1" x14ac:dyDescent="0.35">
      <c r="A10" s="141"/>
      <c r="B10" s="116"/>
      <c r="C10" s="185"/>
      <c r="D10" s="32"/>
      <c r="E10" s="36">
        <f>SUM(E6:E9)</f>
        <v>1750000</v>
      </c>
      <c r="F10" s="33"/>
      <c r="G10" s="42">
        <f>SUM(G6:G9)</f>
        <v>0</v>
      </c>
      <c r="H10" s="33"/>
      <c r="I10" s="81">
        <f>SUM(I6:I9)</f>
        <v>0</v>
      </c>
      <c r="J10" s="33"/>
      <c r="K10" s="87">
        <f>SUM(K6:K9)</f>
        <v>0</v>
      </c>
      <c r="L10" s="17"/>
      <c r="M10" s="88"/>
      <c r="N10" s="9">
        <f>SUM(N6:N9)</f>
        <v>1750000</v>
      </c>
      <c r="O10" s="1">
        <f t="shared" ref="O10:O46" si="11">SUM(E10+G10+I10+K10)</f>
        <v>1750000</v>
      </c>
      <c r="P10" s="320">
        <v>2.2999999999999998</v>
      </c>
      <c r="Q10" s="1">
        <f t="shared" ref="Q10:Q46" si="12">SUM(G10+I10+K10+M10)</f>
        <v>0</v>
      </c>
    </row>
    <row r="11" spans="1:17" ht="16.2" thickBot="1" x14ac:dyDescent="0.35">
      <c r="A11" s="138" t="s">
        <v>13</v>
      </c>
      <c r="B11" s="106" t="s">
        <v>907</v>
      </c>
      <c r="C11" s="184" t="s">
        <v>755</v>
      </c>
      <c r="D11" s="27"/>
      <c r="E11" s="36">
        <f>D11*M11</f>
        <v>0</v>
      </c>
      <c r="F11" s="28"/>
      <c r="G11" s="42">
        <f>F11*M11</f>
        <v>0</v>
      </c>
      <c r="H11" s="28">
        <v>1</v>
      </c>
      <c r="I11" s="81">
        <f>H11*M11</f>
        <v>280000</v>
      </c>
      <c r="J11" s="28"/>
      <c r="K11" s="87">
        <f>J11*M11</f>
        <v>0</v>
      </c>
      <c r="L11" s="8">
        <f>D11+F11+H11+J11</f>
        <v>1</v>
      </c>
      <c r="M11" s="222">
        <v>280000</v>
      </c>
      <c r="N11" s="9">
        <f>L11*M11</f>
        <v>280000</v>
      </c>
      <c r="O11" s="1">
        <f t="shared" si="11"/>
        <v>280000</v>
      </c>
      <c r="P11" s="320">
        <v>2.2999999999999998</v>
      </c>
      <c r="Q11" s="1" t="s">
        <v>937</v>
      </c>
    </row>
    <row r="12" spans="1:17" ht="15.6" x14ac:dyDescent="0.3">
      <c r="A12" s="141"/>
      <c r="B12" s="103"/>
      <c r="C12" s="185"/>
      <c r="D12" s="2"/>
      <c r="E12" s="194"/>
      <c r="F12" s="2"/>
      <c r="G12" s="26"/>
      <c r="H12" s="2"/>
      <c r="I12" s="221"/>
      <c r="J12" s="27"/>
      <c r="K12" s="221"/>
      <c r="L12" s="17"/>
      <c r="M12" s="62"/>
      <c r="N12" s="224"/>
      <c r="O12" s="1"/>
      <c r="Q12" s="1"/>
    </row>
    <row r="13" spans="1:17" ht="15.6" x14ac:dyDescent="0.3">
      <c r="A13" s="138" t="s">
        <v>16</v>
      </c>
      <c r="B13" s="104" t="s">
        <v>17</v>
      </c>
      <c r="C13" s="185" t="s">
        <v>15</v>
      </c>
      <c r="D13" s="27"/>
      <c r="E13" s="38">
        <f>D13*M13</f>
        <v>0</v>
      </c>
      <c r="F13" s="28"/>
      <c r="G13" s="39">
        <f t="shared" ref="G13:G15" si="13">F13*M13</f>
        <v>0</v>
      </c>
      <c r="H13" s="28">
        <v>1</v>
      </c>
      <c r="I13" s="43">
        <f t="shared" ref="I13:I15" si="14">H13*M13</f>
        <v>105600</v>
      </c>
      <c r="J13" s="28"/>
      <c r="K13" s="86">
        <f t="shared" ref="K13:K15" si="15">J13*M13</f>
        <v>0</v>
      </c>
      <c r="L13" s="10">
        <f>D13+F13+H13+J13</f>
        <v>1</v>
      </c>
      <c r="M13" s="88">
        <v>105600</v>
      </c>
      <c r="N13" s="66">
        <f t="shared" ref="N13:N15" si="16">L13*M13</f>
        <v>105600</v>
      </c>
      <c r="O13" s="1"/>
      <c r="Q13" s="325" t="s">
        <v>939</v>
      </c>
    </row>
    <row r="14" spans="1:17" ht="15.6" x14ac:dyDescent="0.3">
      <c r="A14" s="138" t="s">
        <v>908</v>
      </c>
      <c r="B14" s="104" t="s">
        <v>20</v>
      </c>
      <c r="C14" s="184" t="s">
        <v>12</v>
      </c>
      <c r="D14" s="27">
        <v>4</v>
      </c>
      <c r="E14" s="63">
        <f t="shared" ref="E14:E15" si="17">D14*M14</f>
        <v>12000</v>
      </c>
      <c r="F14" s="33"/>
      <c r="G14" s="39">
        <f t="shared" si="13"/>
        <v>0</v>
      </c>
      <c r="H14" s="33">
        <v>2</v>
      </c>
      <c r="I14" s="43">
        <f t="shared" si="14"/>
        <v>6000</v>
      </c>
      <c r="J14" s="33"/>
      <c r="K14" s="86">
        <f t="shared" si="15"/>
        <v>0</v>
      </c>
      <c r="L14" s="17">
        <f t="shared" ref="L14:L15" si="18">D14+F14+H14+J14</f>
        <v>6</v>
      </c>
      <c r="M14" s="60">
        <v>3000</v>
      </c>
      <c r="N14" s="23">
        <f t="shared" si="16"/>
        <v>18000</v>
      </c>
      <c r="O14" s="1"/>
      <c r="Q14" s="1" t="s">
        <v>940</v>
      </c>
    </row>
    <row r="15" spans="1:17" ht="16.2" thickBot="1" x14ac:dyDescent="0.35">
      <c r="A15" s="138" t="s">
        <v>18</v>
      </c>
      <c r="B15" s="165" t="s">
        <v>19</v>
      </c>
      <c r="C15" s="184" t="s">
        <v>12</v>
      </c>
      <c r="D15" s="2">
        <v>1</v>
      </c>
      <c r="E15" s="63">
        <f t="shared" si="17"/>
        <v>2000</v>
      </c>
      <c r="F15" s="33"/>
      <c r="G15" s="41">
        <f t="shared" si="13"/>
        <v>0</v>
      </c>
      <c r="H15" s="33"/>
      <c r="I15" s="223">
        <f t="shared" si="14"/>
        <v>0</v>
      </c>
      <c r="J15" s="33"/>
      <c r="K15" s="86">
        <f t="shared" si="15"/>
        <v>0</v>
      </c>
      <c r="L15" s="17">
        <f t="shared" si="18"/>
        <v>1</v>
      </c>
      <c r="M15" s="60">
        <v>2000</v>
      </c>
      <c r="N15" s="66">
        <f t="shared" si="16"/>
        <v>2000</v>
      </c>
      <c r="O15" s="1"/>
      <c r="Q15" s="1" t="s">
        <v>941</v>
      </c>
    </row>
    <row r="16" spans="1:17" ht="16.2" thickBot="1" x14ac:dyDescent="0.35">
      <c r="A16" s="141"/>
      <c r="B16" s="116"/>
      <c r="C16" s="185"/>
      <c r="D16" s="32"/>
      <c r="E16" s="36">
        <f>SUM(E13:E15)</f>
        <v>14000</v>
      </c>
      <c r="F16" s="33"/>
      <c r="G16" s="42">
        <f>SUM(G13:G15)</f>
        <v>0</v>
      </c>
      <c r="H16" s="33"/>
      <c r="I16" s="81">
        <f>SUM(I13:I15)</f>
        <v>111600</v>
      </c>
      <c r="J16" s="33"/>
      <c r="K16" s="87">
        <f>SUM(K13:K15)</f>
        <v>0</v>
      </c>
      <c r="L16" s="17"/>
      <c r="M16" s="88"/>
      <c r="N16" s="9">
        <f>SUM(N13:N15)</f>
        <v>125600</v>
      </c>
      <c r="O16" s="1">
        <f t="shared" si="11"/>
        <v>125600</v>
      </c>
      <c r="P16" s="320">
        <v>2.2999999999999998</v>
      </c>
      <c r="Q16" s="1">
        <f t="shared" si="12"/>
        <v>111600</v>
      </c>
    </row>
    <row r="17" spans="1:17" ht="16.2" thickBot="1" x14ac:dyDescent="0.35">
      <c r="A17" s="333" t="s">
        <v>971</v>
      </c>
      <c r="B17" s="333" t="s">
        <v>972</v>
      </c>
      <c r="C17" s="332" t="s">
        <v>14</v>
      </c>
      <c r="D17" s="228">
        <v>12</v>
      </c>
      <c r="E17" s="367">
        <f t="shared" ref="E17:E24" si="19">D17*M17</f>
        <v>114000</v>
      </c>
      <c r="F17" s="253"/>
      <c r="G17" s="368">
        <f t="shared" ref="G17:G24" si="20">F17*M17</f>
        <v>0</v>
      </c>
      <c r="H17" s="253"/>
      <c r="I17" s="369">
        <f t="shared" ref="I17:I24" si="21">H17*M17</f>
        <v>0</v>
      </c>
      <c r="J17" s="253"/>
      <c r="K17" s="363">
        <f t="shared" ref="K17:K24" si="22">J17*M17</f>
        <v>0</v>
      </c>
      <c r="L17" s="207">
        <f t="shared" ref="L17:L24" si="23">D17+F17+H17+J17</f>
        <v>12</v>
      </c>
      <c r="M17" s="346">
        <v>9500</v>
      </c>
      <c r="N17" s="370">
        <f t="shared" ref="N17:N24" si="24">L17*M17</f>
        <v>114000</v>
      </c>
      <c r="O17" s="1"/>
      <c r="Q17" s="1"/>
    </row>
    <row r="18" spans="1:17" ht="15.6" x14ac:dyDescent="0.3">
      <c r="A18" s="141"/>
      <c r="B18" s="103"/>
      <c r="C18" s="184"/>
      <c r="D18" s="27"/>
      <c r="E18" s="194"/>
      <c r="F18" s="2"/>
      <c r="G18" s="6"/>
      <c r="H18" s="2"/>
      <c r="I18" s="6"/>
      <c r="J18" s="2"/>
      <c r="K18" s="97"/>
      <c r="L18" s="2"/>
      <c r="M18" s="5"/>
      <c r="N18" s="66"/>
      <c r="O18" s="1"/>
      <c r="Q18" s="1"/>
    </row>
    <row r="19" spans="1:17" ht="15.6" x14ac:dyDescent="0.3">
      <c r="A19" s="138" t="s">
        <v>22</v>
      </c>
      <c r="B19" s="106" t="s">
        <v>23</v>
      </c>
      <c r="C19" s="186" t="s">
        <v>12</v>
      </c>
      <c r="D19" s="2">
        <v>2</v>
      </c>
      <c r="E19" s="37">
        <f t="shared" si="19"/>
        <v>30000</v>
      </c>
      <c r="F19" s="2"/>
      <c r="G19" s="39">
        <f t="shared" si="20"/>
        <v>0</v>
      </c>
      <c r="H19" s="2"/>
      <c r="I19" s="45">
        <f t="shared" si="21"/>
        <v>0</v>
      </c>
      <c r="J19" s="2"/>
      <c r="K19" s="50">
        <f t="shared" si="22"/>
        <v>0</v>
      </c>
      <c r="L19" s="2">
        <f t="shared" si="23"/>
        <v>2</v>
      </c>
      <c r="M19" s="3">
        <v>15000</v>
      </c>
      <c r="N19" s="24">
        <f t="shared" si="24"/>
        <v>30000</v>
      </c>
      <c r="O19" s="1"/>
      <c r="Q19" s="1" t="s">
        <v>942</v>
      </c>
    </row>
    <row r="20" spans="1:17" ht="15.6" x14ac:dyDescent="0.3">
      <c r="A20" s="138" t="s">
        <v>24</v>
      </c>
      <c r="B20" s="106" t="s">
        <v>25</v>
      </c>
      <c r="C20" s="186" t="s">
        <v>12</v>
      </c>
      <c r="D20" s="2">
        <v>1</v>
      </c>
      <c r="E20" s="37">
        <f t="shared" si="19"/>
        <v>15000</v>
      </c>
      <c r="F20" s="2"/>
      <c r="G20" s="39">
        <f t="shared" si="20"/>
        <v>0</v>
      </c>
      <c r="H20" s="2"/>
      <c r="I20" s="45">
        <f t="shared" si="21"/>
        <v>0</v>
      </c>
      <c r="J20" s="2"/>
      <c r="K20" s="50">
        <f t="shared" si="22"/>
        <v>0</v>
      </c>
      <c r="L20" s="8">
        <f t="shared" si="23"/>
        <v>1</v>
      </c>
      <c r="M20" s="3">
        <v>15000</v>
      </c>
      <c r="N20" s="24">
        <f t="shared" si="24"/>
        <v>15000</v>
      </c>
      <c r="O20" s="1"/>
      <c r="Q20" s="1" t="s">
        <v>942</v>
      </c>
    </row>
    <row r="21" spans="1:17" ht="15.6" x14ac:dyDescent="0.3">
      <c r="A21" s="138" t="s">
        <v>26</v>
      </c>
      <c r="B21" s="106" t="s">
        <v>27</v>
      </c>
      <c r="C21" s="186" t="s">
        <v>12</v>
      </c>
      <c r="D21" s="2">
        <v>3</v>
      </c>
      <c r="E21" s="37">
        <f t="shared" si="19"/>
        <v>12000</v>
      </c>
      <c r="F21" s="2"/>
      <c r="G21" s="40">
        <f t="shared" si="20"/>
        <v>0</v>
      </c>
      <c r="H21" s="2"/>
      <c r="I21" s="45">
        <f t="shared" si="21"/>
        <v>0</v>
      </c>
      <c r="J21" s="27"/>
      <c r="K21" s="55">
        <f t="shared" si="22"/>
        <v>0</v>
      </c>
      <c r="L21" s="8">
        <f t="shared" si="23"/>
        <v>3</v>
      </c>
      <c r="M21" s="5">
        <v>4000</v>
      </c>
      <c r="N21" s="24">
        <f t="shared" si="24"/>
        <v>12000</v>
      </c>
      <c r="O21" s="1"/>
      <c r="Q21" s="1" t="s">
        <v>942</v>
      </c>
    </row>
    <row r="22" spans="1:17" ht="15.6" x14ac:dyDescent="0.3">
      <c r="A22" s="138" t="s">
        <v>28</v>
      </c>
      <c r="B22" s="106" t="s">
        <v>29</v>
      </c>
      <c r="C22" s="186" t="s">
        <v>12</v>
      </c>
      <c r="D22" s="27">
        <v>120</v>
      </c>
      <c r="E22" s="38">
        <f t="shared" si="19"/>
        <v>12000</v>
      </c>
      <c r="F22" s="28"/>
      <c r="G22" s="40">
        <f t="shared" si="20"/>
        <v>0</v>
      </c>
      <c r="H22" s="28">
        <v>120</v>
      </c>
      <c r="I22" s="45">
        <f t="shared" si="21"/>
        <v>12000</v>
      </c>
      <c r="J22" s="28"/>
      <c r="K22" s="55">
        <f t="shared" si="22"/>
        <v>0</v>
      </c>
      <c r="L22" s="8">
        <f t="shared" si="23"/>
        <v>240</v>
      </c>
      <c r="M22" s="5">
        <v>100</v>
      </c>
      <c r="N22" s="24">
        <f t="shared" si="24"/>
        <v>24000</v>
      </c>
      <c r="O22" s="1"/>
      <c r="Q22" s="1" t="s">
        <v>942</v>
      </c>
    </row>
    <row r="23" spans="1:17" ht="15.6" x14ac:dyDescent="0.3">
      <c r="A23" s="138" t="s">
        <v>28</v>
      </c>
      <c r="B23" s="106" t="s">
        <v>30</v>
      </c>
      <c r="C23" s="186" t="s">
        <v>12</v>
      </c>
      <c r="D23" s="27">
        <v>120</v>
      </c>
      <c r="E23" s="63">
        <f t="shared" si="19"/>
        <v>36000</v>
      </c>
      <c r="F23" s="28"/>
      <c r="G23" s="40">
        <f t="shared" si="20"/>
        <v>0</v>
      </c>
      <c r="H23" s="28">
        <v>120</v>
      </c>
      <c r="I23" s="45">
        <f t="shared" si="21"/>
        <v>36000</v>
      </c>
      <c r="J23" s="28"/>
      <c r="K23" s="55">
        <f t="shared" si="22"/>
        <v>0</v>
      </c>
      <c r="L23" s="8">
        <f t="shared" si="23"/>
        <v>240</v>
      </c>
      <c r="M23" s="5">
        <v>300</v>
      </c>
      <c r="N23" s="23">
        <f t="shared" si="24"/>
        <v>72000</v>
      </c>
      <c r="O23" s="1"/>
      <c r="Q23" s="1" t="s">
        <v>942</v>
      </c>
    </row>
    <row r="24" spans="1:17" ht="16.2" thickBot="1" x14ac:dyDescent="0.35">
      <c r="A24" s="138" t="s">
        <v>31</v>
      </c>
      <c r="B24" s="106" t="s">
        <v>32</v>
      </c>
      <c r="C24" s="186" t="s">
        <v>12</v>
      </c>
      <c r="D24" s="27">
        <v>1</v>
      </c>
      <c r="E24" s="63">
        <f t="shared" si="19"/>
        <v>3000</v>
      </c>
      <c r="F24" s="28"/>
      <c r="G24" s="40">
        <f t="shared" si="20"/>
        <v>0</v>
      </c>
      <c r="H24" s="28"/>
      <c r="I24" s="45">
        <f t="shared" si="21"/>
        <v>0</v>
      </c>
      <c r="J24" s="28"/>
      <c r="K24" s="55">
        <f t="shared" si="22"/>
        <v>0</v>
      </c>
      <c r="L24" s="8">
        <f t="shared" si="23"/>
        <v>1</v>
      </c>
      <c r="M24" s="5">
        <v>3000</v>
      </c>
      <c r="N24" s="23">
        <f t="shared" si="24"/>
        <v>3000</v>
      </c>
      <c r="O24" s="1"/>
      <c r="Q24" s="1" t="s">
        <v>943</v>
      </c>
    </row>
    <row r="25" spans="1:17" ht="16.2" thickBot="1" x14ac:dyDescent="0.35">
      <c r="A25" s="141"/>
      <c r="B25" s="103"/>
      <c r="C25" s="186"/>
      <c r="D25" s="27"/>
      <c r="E25" s="36">
        <f>SUM(E19:E24)</f>
        <v>108000</v>
      </c>
      <c r="F25" s="28"/>
      <c r="G25" s="42">
        <f>SUM(G19:G24)</f>
        <v>0</v>
      </c>
      <c r="H25" s="29"/>
      <c r="I25" s="46">
        <f>SUM(I19:I24)</f>
        <v>48000</v>
      </c>
      <c r="J25" s="29"/>
      <c r="K25" s="52">
        <f>SUM(K19:K24)</f>
        <v>0</v>
      </c>
      <c r="L25" s="8"/>
      <c r="M25" s="5"/>
      <c r="N25" s="9">
        <f>SUM(N19:N24)</f>
        <v>156000</v>
      </c>
      <c r="O25" s="1">
        <f t="shared" si="11"/>
        <v>156000</v>
      </c>
      <c r="P25" s="320">
        <v>2.2999999999999998</v>
      </c>
      <c r="Q25" s="1">
        <f t="shared" si="12"/>
        <v>48000</v>
      </c>
    </row>
    <row r="26" spans="1:17" ht="15.6" x14ac:dyDescent="0.3">
      <c r="A26" s="333" t="s">
        <v>33</v>
      </c>
      <c r="B26" s="334" t="s">
        <v>963</v>
      </c>
      <c r="C26" s="341" t="s">
        <v>12</v>
      </c>
      <c r="D26" s="207"/>
      <c r="E26" s="342">
        <f>D26*M26</f>
        <v>0</v>
      </c>
      <c r="F26" s="207"/>
      <c r="G26" s="343">
        <f>F26*M26</f>
        <v>0</v>
      </c>
      <c r="H26" s="207"/>
      <c r="I26" s="344">
        <f>H26*M26</f>
        <v>0</v>
      </c>
      <c r="J26" s="207">
        <v>0</v>
      </c>
      <c r="K26" s="345">
        <f>J26*M26</f>
        <v>0</v>
      </c>
      <c r="L26" s="242">
        <f>D26+F26+H26+J26</f>
        <v>0</v>
      </c>
      <c r="M26" s="346">
        <v>12000000</v>
      </c>
      <c r="N26" s="347">
        <f>L26*M26</f>
        <v>0</v>
      </c>
      <c r="O26" s="1"/>
      <c r="Q26" s="1" t="s">
        <v>944</v>
      </c>
    </row>
    <row r="27" spans="1:17" ht="16.2" thickBot="1" x14ac:dyDescent="0.35">
      <c r="A27" s="138" t="s">
        <v>33</v>
      </c>
      <c r="B27" s="106" t="s">
        <v>756</v>
      </c>
      <c r="C27" s="186" t="s">
        <v>34</v>
      </c>
      <c r="D27" s="2"/>
      <c r="E27" s="37">
        <f>D27*M27</f>
        <v>0</v>
      </c>
      <c r="F27" s="2">
        <v>1</v>
      </c>
      <c r="G27" s="40">
        <f>F27*M27</f>
        <v>525000</v>
      </c>
      <c r="H27" s="2"/>
      <c r="I27" s="47">
        <f>H27*M27</f>
        <v>0</v>
      </c>
      <c r="J27" s="2">
        <v>0</v>
      </c>
      <c r="K27" s="50">
        <f>J27*M27</f>
        <v>0</v>
      </c>
      <c r="L27" s="8">
        <f>D27+F27+H27+J27</f>
        <v>1</v>
      </c>
      <c r="M27" s="5">
        <v>525000</v>
      </c>
      <c r="N27" s="24">
        <f>L27*M27</f>
        <v>525000</v>
      </c>
      <c r="O27" s="1"/>
      <c r="Q27" s="1" t="s">
        <v>944</v>
      </c>
    </row>
    <row r="28" spans="1:17" ht="16.2" thickBot="1" x14ac:dyDescent="0.35">
      <c r="A28" s="143"/>
      <c r="B28" s="103"/>
      <c r="C28" s="186"/>
      <c r="D28" s="27"/>
      <c r="E28" s="36">
        <f>SUM(E26:E27)</f>
        <v>0</v>
      </c>
      <c r="F28" s="29"/>
      <c r="G28" s="42">
        <f>SUM(G26:G27)</f>
        <v>525000</v>
      </c>
      <c r="H28" s="28"/>
      <c r="I28" s="46">
        <f>SUM(I26:I27)</f>
        <v>0</v>
      </c>
      <c r="J28" s="8"/>
      <c r="K28" s="53">
        <f>SUM(K26:K27)</f>
        <v>0</v>
      </c>
      <c r="L28" s="19"/>
      <c r="M28" s="13"/>
      <c r="N28" s="9">
        <f>SUM(N26:N27)</f>
        <v>525000</v>
      </c>
      <c r="O28" s="1">
        <f t="shared" si="11"/>
        <v>525000</v>
      </c>
      <c r="P28" s="322">
        <v>2.6</v>
      </c>
      <c r="Q28" s="1">
        <f t="shared" si="12"/>
        <v>525000</v>
      </c>
    </row>
    <row r="29" spans="1:17" ht="16.2" thickBot="1" x14ac:dyDescent="0.35">
      <c r="A29" s="143"/>
      <c r="B29" s="103"/>
      <c r="C29" s="184"/>
      <c r="D29" s="2"/>
      <c r="E29" s="178"/>
      <c r="F29" s="21"/>
      <c r="G29" s="178"/>
      <c r="H29" s="2"/>
      <c r="I29" s="178"/>
      <c r="J29" s="2"/>
      <c r="K29" s="178"/>
      <c r="L29" s="21"/>
      <c r="M29" s="13"/>
      <c r="N29" s="73"/>
      <c r="O29" s="1"/>
      <c r="Q29" s="1"/>
    </row>
    <row r="30" spans="1:17" ht="16.2" thickBot="1" x14ac:dyDescent="0.35">
      <c r="A30" s="138" t="s">
        <v>747</v>
      </c>
      <c r="B30" s="106" t="s">
        <v>748</v>
      </c>
      <c r="C30" s="184" t="s">
        <v>37</v>
      </c>
      <c r="D30" s="27"/>
      <c r="E30" s="36">
        <f t="shared" ref="E30:E35" si="25">D30*M30</f>
        <v>0</v>
      </c>
      <c r="F30" s="29"/>
      <c r="G30" s="42">
        <f t="shared" ref="G30:G35" si="26">F30*M30</f>
        <v>0</v>
      </c>
      <c r="H30" s="28">
        <v>300</v>
      </c>
      <c r="I30" s="46">
        <f t="shared" ref="I30:I35" si="27">H30*M30</f>
        <v>1500000</v>
      </c>
      <c r="J30" s="28"/>
      <c r="K30" s="52">
        <f t="shared" ref="K30:K35" si="28">J30*M30</f>
        <v>0</v>
      </c>
      <c r="L30" s="8">
        <f t="shared" ref="L30:L35" si="29">D30+F30+H30+J30</f>
        <v>300</v>
      </c>
      <c r="M30" s="5">
        <v>5000</v>
      </c>
      <c r="N30" s="9">
        <f t="shared" ref="N30:N35" si="30">L30*M30</f>
        <v>1500000</v>
      </c>
      <c r="O30" s="1">
        <f t="shared" si="11"/>
        <v>1500000</v>
      </c>
      <c r="P30" s="320">
        <v>2.2999999999999998</v>
      </c>
      <c r="Q30" s="1" t="s">
        <v>945</v>
      </c>
    </row>
    <row r="31" spans="1:17" ht="15.6" x14ac:dyDescent="0.3">
      <c r="A31" s="176"/>
      <c r="B31" s="103"/>
      <c r="C31" s="184"/>
      <c r="D31" s="2"/>
      <c r="E31" s="188"/>
      <c r="F31" s="21"/>
      <c r="G31" s="188"/>
      <c r="H31" s="2"/>
      <c r="I31" s="188"/>
      <c r="J31" s="2"/>
      <c r="K31" s="188"/>
      <c r="L31" s="2"/>
      <c r="M31" s="3"/>
      <c r="N31" s="177"/>
      <c r="O31" s="1">
        <f t="shared" si="11"/>
        <v>0</v>
      </c>
      <c r="Q31" s="1">
        <f t="shared" si="12"/>
        <v>0</v>
      </c>
    </row>
    <row r="32" spans="1:17" ht="15.6" x14ac:dyDescent="0.3">
      <c r="A32" s="138" t="s">
        <v>35</v>
      </c>
      <c r="B32" s="106" t="s">
        <v>36</v>
      </c>
      <c r="C32" s="186" t="s">
        <v>12</v>
      </c>
      <c r="D32" s="2"/>
      <c r="E32" s="38">
        <f t="shared" si="25"/>
        <v>0</v>
      </c>
      <c r="F32" s="2"/>
      <c r="G32" s="39">
        <f t="shared" si="26"/>
        <v>0</v>
      </c>
      <c r="H32" s="2">
        <v>2</v>
      </c>
      <c r="I32" s="45">
        <f t="shared" si="27"/>
        <v>90000</v>
      </c>
      <c r="J32" s="2"/>
      <c r="K32" s="55">
        <f t="shared" si="28"/>
        <v>0</v>
      </c>
      <c r="L32" s="2">
        <f t="shared" si="29"/>
        <v>2</v>
      </c>
      <c r="M32" s="3">
        <v>45000</v>
      </c>
      <c r="N32" s="23">
        <f t="shared" si="30"/>
        <v>90000</v>
      </c>
      <c r="O32" s="1"/>
      <c r="Q32" s="1" t="s">
        <v>946</v>
      </c>
    </row>
    <row r="33" spans="1:17" ht="15.6" x14ac:dyDescent="0.3">
      <c r="A33" s="138" t="s">
        <v>39</v>
      </c>
      <c r="B33" s="106" t="s">
        <v>40</v>
      </c>
      <c r="C33" s="186" t="s">
        <v>12</v>
      </c>
      <c r="D33" s="27">
        <v>4</v>
      </c>
      <c r="E33" s="63">
        <f t="shared" si="25"/>
        <v>2000</v>
      </c>
      <c r="F33" s="28"/>
      <c r="G33" s="40">
        <f t="shared" si="26"/>
        <v>0</v>
      </c>
      <c r="H33" s="28">
        <v>5</v>
      </c>
      <c r="I33" s="45">
        <f t="shared" si="27"/>
        <v>2500</v>
      </c>
      <c r="J33" s="8"/>
      <c r="K33" s="49">
        <f t="shared" si="28"/>
        <v>0</v>
      </c>
      <c r="L33" s="2">
        <f t="shared" si="29"/>
        <v>9</v>
      </c>
      <c r="M33" s="11">
        <v>500</v>
      </c>
      <c r="N33" s="22">
        <f t="shared" si="30"/>
        <v>4500</v>
      </c>
      <c r="O33" s="1"/>
      <c r="Q33" s="1" t="s">
        <v>946</v>
      </c>
    </row>
    <row r="34" spans="1:17" ht="15.6" x14ac:dyDescent="0.3">
      <c r="A34" s="138" t="s">
        <v>41</v>
      </c>
      <c r="B34" s="104" t="s">
        <v>42</v>
      </c>
      <c r="C34" s="186" t="s">
        <v>12</v>
      </c>
      <c r="D34" s="27"/>
      <c r="E34" s="63">
        <f t="shared" si="25"/>
        <v>0</v>
      </c>
      <c r="F34" s="28"/>
      <c r="G34" s="40">
        <f t="shared" si="26"/>
        <v>0</v>
      </c>
      <c r="H34" s="28">
        <v>5</v>
      </c>
      <c r="I34" s="45">
        <f t="shared" si="27"/>
        <v>12500</v>
      </c>
      <c r="J34" s="28"/>
      <c r="K34" s="55">
        <f t="shared" si="28"/>
        <v>0</v>
      </c>
      <c r="L34" s="2">
        <f t="shared" si="29"/>
        <v>5</v>
      </c>
      <c r="M34" s="3">
        <v>2500</v>
      </c>
      <c r="N34" s="22">
        <f t="shared" si="30"/>
        <v>12500</v>
      </c>
      <c r="O34" s="1"/>
      <c r="Q34" s="1" t="s">
        <v>946</v>
      </c>
    </row>
    <row r="35" spans="1:17" ht="16.2" thickBot="1" x14ac:dyDescent="0.35">
      <c r="A35" s="138" t="s">
        <v>38</v>
      </c>
      <c r="B35" s="106" t="s">
        <v>43</v>
      </c>
      <c r="C35" s="186" t="s">
        <v>12</v>
      </c>
      <c r="D35" s="27"/>
      <c r="E35" s="63">
        <f t="shared" si="25"/>
        <v>0</v>
      </c>
      <c r="F35" s="28"/>
      <c r="G35" s="40">
        <f t="shared" si="26"/>
        <v>0</v>
      </c>
      <c r="H35" s="28">
        <v>1</v>
      </c>
      <c r="I35" s="45">
        <f t="shared" si="27"/>
        <v>55000</v>
      </c>
      <c r="J35" s="28"/>
      <c r="K35" s="91">
        <f t="shared" si="28"/>
        <v>0</v>
      </c>
      <c r="L35" s="2">
        <f t="shared" si="29"/>
        <v>1</v>
      </c>
      <c r="M35" s="11">
        <v>55000</v>
      </c>
      <c r="N35" s="22">
        <f t="shared" si="30"/>
        <v>55000</v>
      </c>
      <c r="O35" s="1"/>
      <c r="Q35" s="1" t="s">
        <v>947</v>
      </c>
    </row>
    <row r="36" spans="1:17" ht="16.2" thickBot="1" x14ac:dyDescent="0.35">
      <c r="A36" s="144"/>
      <c r="B36" s="103"/>
      <c r="C36" s="186"/>
      <c r="D36" s="27"/>
      <c r="E36" s="36">
        <f>SUM(E32:E35)</f>
        <v>2000</v>
      </c>
      <c r="F36" s="28"/>
      <c r="G36" s="42">
        <f>SUM(G32:G35)</f>
        <v>0</v>
      </c>
      <c r="H36" s="28"/>
      <c r="I36" s="46">
        <f>SUM(I32:I35)</f>
        <v>160000</v>
      </c>
      <c r="J36" s="28"/>
      <c r="K36" s="52">
        <f>SUM(K32:K35)</f>
        <v>0</v>
      </c>
      <c r="L36" s="18"/>
      <c r="M36" s="11"/>
      <c r="N36" s="9">
        <f>SUM(N32:N35)</f>
        <v>162000</v>
      </c>
      <c r="O36" s="1">
        <f t="shared" si="11"/>
        <v>162000</v>
      </c>
      <c r="P36" s="320">
        <v>2.2999999999999998</v>
      </c>
      <c r="Q36" s="1">
        <f t="shared" si="12"/>
        <v>160000</v>
      </c>
    </row>
    <row r="37" spans="1:17" ht="16.2" thickBot="1" x14ac:dyDescent="0.35">
      <c r="A37" s="145" t="s">
        <v>745</v>
      </c>
      <c r="B37" s="106" t="s">
        <v>732</v>
      </c>
      <c r="C37" s="185" t="s">
        <v>12</v>
      </c>
      <c r="D37" s="27">
        <v>1</v>
      </c>
      <c r="E37" s="36">
        <f t="shared" ref="E37" si="31">D37*M37</f>
        <v>80000</v>
      </c>
      <c r="F37" s="28"/>
      <c r="G37" s="42">
        <f t="shared" ref="G37" si="32">F37*M37</f>
        <v>0</v>
      </c>
      <c r="H37" s="28"/>
      <c r="I37" s="46">
        <f t="shared" ref="I37" si="33">H37*M37</f>
        <v>0</v>
      </c>
      <c r="J37" s="33"/>
      <c r="K37" s="52">
        <f t="shared" ref="K37" si="34">J37*M37</f>
        <v>0</v>
      </c>
      <c r="L37" s="10">
        <f t="shared" ref="L37" si="35">D37+F37+H37+J37</f>
        <v>1</v>
      </c>
      <c r="M37" s="11">
        <v>80000</v>
      </c>
      <c r="N37" s="9">
        <f>L37*M37</f>
        <v>80000</v>
      </c>
      <c r="O37" s="1">
        <f t="shared" si="11"/>
        <v>80000</v>
      </c>
      <c r="P37" s="322">
        <v>2.6</v>
      </c>
      <c r="Q37" s="1" t="s">
        <v>947</v>
      </c>
    </row>
    <row r="38" spans="1:17" ht="15.6" x14ac:dyDescent="0.3">
      <c r="A38" s="146"/>
      <c r="B38" s="225"/>
      <c r="C38" s="226"/>
      <c r="D38" s="27"/>
      <c r="E38" s="31"/>
      <c r="F38" s="33"/>
      <c r="G38" s="31"/>
      <c r="H38" s="33"/>
      <c r="I38" s="31"/>
      <c r="J38" s="2"/>
      <c r="K38" s="31"/>
      <c r="L38" s="2"/>
      <c r="M38" s="3"/>
      <c r="N38" s="227"/>
      <c r="O38" s="1"/>
      <c r="Q38" s="1"/>
    </row>
    <row r="39" spans="1:17" ht="15.6" x14ac:dyDescent="0.3">
      <c r="A39" s="145" t="s">
        <v>44</v>
      </c>
      <c r="B39" s="106" t="s">
        <v>45</v>
      </c>
      <c r="C39" s="186" t="s">
        <v>46</v>
      </c>
      <c r="D39" s="27">
        <v>2</v>
      </c>
      <c r="E39" s="74">
        <f t="shared" ref="E39:E45" si="36">D39*M39</f>
        <v>6000</v>
      </c>
      <c r="F39" s="2">
        <v>0</v>
      </c>
      <c r="G39" s="41">
        <f t="shared" ref="G39:G45" si="37">F39*M39</f>
        <v>0</v>
      </c>
      <c r="H39" s="2">
        <v>0</v>
      </c>
      <c r="I39" s="44">
        <f t="shared" ref="I39:I45" si="38">H39*M39</f>
        <v>0</v>
      </c>
      <c r="J39" s="12">
        <v>0</v>
      </c>
      <c r="K39" s="61">
        <f t="shared" ref="K39:K45" si="39">J39*M39</f>
        <v>0</v>
      </c>
      <c r="L39" s="12">
        <f t="shared" ref="L39:L45" si="40">D39+F39+H39+J39</f>
        <v>2</v>
      </c>
      <c r="M39" s="6">
        <v>3000</v>
      </c>
      <c r="N39" s="23">
        <f t="shared" ref="N39:N45" si="41">L39*M39</f>
        <v>6000</v>
      </c>
      <c r="O39" s="1"/>
      <c r="Q39" s="1" t="s">
        <v>948</v>
      </c>
    </row>
    <row r="40" spans="1:17" ht="15.6" x14ac:dyDescent="0.3">
      <c r="A40" s="138" t="s">
        <v>47</v>
      </c>
      <c r="B40" s="106" t="s">
        <v>48</v>
      </c>
      <c r="C40" s="186" t="s">
        <v>12</v>
      </c>
      <c r="D40" s="27">
        <v>2</v>
      </c>
      <c r="E40" s="38">
        <f t="shared" si="36"/>
        <v>1000</v>
      </c>
      <c r="F40" s="2">
        <v>0</v>
      </c>
      <c r="G40" s="39">
        <f t="shared" si="37"/>
        <v>0</v>
      </c>
      <c r="H40" s="2">
        <v>0</v>
      </c>
      <c r="I40" s="45">
        <f t="shared" si="38"/>
        <v>0</v>
      </c>
      <c r="J40" s="2">
        <v>0</v>
      </c>
      <c r="K40" s="55">
        <f t="shared" si="39"/>
        <v>0</v>
      </c>
      <c r="L40" s="2">
        <f t="shared" si="40"/>
        <v>2</v>
      </c>
      <c r="M40" s="3">
        <v>500</v>
      </c>
      <c r="N40" s="22">
        <f t="shared" si="41"/>
        <v>1000</v>
      </c>
      <c r="O40" s="1"/>
      <c r="Q40" s="1" t="s">
        <v>949</v>
      </c>
    </row>
    <row r="41" spans="1:17" ht="15.6" x14ac:dyDescent="0.3">
      <c r="A41" s="138" t="s">
        <v>49</v>
      </c>
      <c r="B41" s="106" t="s">
        <v>50</v>
      </c>
      <c r="C41" s="186" t="s">
        <v>51</v>
      </c>
      <c r="D41" s="27">
        <v>5</v>
      </c>
      <c r="E41" s="38">
        <f t="shared" si="36"/>
        <v>2750</v>
      </c>
      <c r="F41" s="2">
        <v>0</v>
      </c>
      <c r="G41" s="39">
        <f t="shared" si="37"/>
        <v>0</v>
      </c>
      <c r="H41" s="2">
        <v>0</v>
      </c>
      <c r="I41" s="45">
        <f t="shared" si="38"/>
        <v>0</v>
      </c>
      <c r="J41" s="2">
        <v>0</v>
      </c>
      <c r="K41" s="55">
        <f t="shared" si="39"/>
        <v>0</v>
      </c>
      <c r="L41" s="2">
        <f t="shared" si="40"/>
        <v>5</v>
      </c>
      <c r="M41" s="3">
        <v>550</v>
      </c>
      <c r="N41" s="22">
        <f t="shared" si="41"/>
        <v>2750</v>
      </c>
      <c r="O41" s="1"/>
      <c r="Q41" s="1" t="s">
        <v>950</v>
      </c>
    </row>
    <row r="42" spans="1:17" ht="15.6" x14ac:dyDescent="0.3">
      <c r="A42" s="145" t="s">
        <v>49</v>
      </c>
      <c r="B42" s="106" t="s">
        <v>52</v>
      </c>
      <c r="C42" s="186" t="s">
        <v>53</v>
      </c>
      <c r="D42" s="27">
        <v>5</v>
      </c>
      <c r="E42" s="38">
        <f t="shared" si="36"/>
        <v>800</v>
      </c>
      <c r="F42" s="2">
        <v>0</v>
      </c>
      <c r="G42" s="39">
        <f t="shared" si="37"/>
        <v>0</v>
      </c>
      <c r="H42" s="2">
        <v>0</v>
      </c>
      <c r="I42" s="45">
        <f t="shared" si="38"/>
        <v>0</v>
      </c>
      <c r="J42" s="2">
        <v>0</v>
      </c>
      <c r="K42" s="55">
        <f t="shared" si="39"/>
        <v>0</v>
      </c>
      <c r="L42" s="2">
        <f t="shared" si="40"/>
        <v>5</v>
      </c>
      <c r="M42" s="3">
        <v>160</v>
      </c>
      <c r="N42" s="22">
        <f t="shared" si="41"/>
        <v>800</v>
      </c>
      <c r="O42" s="1"/>
      <c r="Q42" s="1" t="s">
        <v>950</v>
      </c>
    </row>
    <row r="43" spans="1:17" ht="15.6" x14ac:dyDescent="0.3">
      <c r="A43" s="138" t="s">
        <v>54</v>
      </c>
      <c r="B43" s="106" t="s">
        <v>55</v>
      </c>
      <c r="C43" s="186" t="s">
        <v>46</v>
      </c>
      <c r="D43" s="27">
        <v>5</v>
      </c>
      <c r="E43" s="38">
        <f t="shared" si="36"/>
        <v>10000</v>
      </c>
      <c r="F43" s="2">
        <v>0</v>
      </c>
      <c r="G43" s="39">
        <f t="shared" si="37"/>
        <v>0</v>
      </c>
      <c r="H43" s="2">
        <v>0</v>
      </c>
      <c r="I43" s="45">
        <f t="shared" si="38"/>
        <v>0</v>
      </c>
      <c r="J43" s="2">
        <v>0</v>
      </c>
      <c r="K43" s="55">
        <f t="shared" si="39"/>
        <v>0</v>
      </c>
      <c r="L43" s="2">
        <f t="shared" si="40"/>
        <v>5</v>
      </c>
      <c r="M43" s="3">
        <v>2000</v>
      </c>
      <c r="N43" s="22">
        <f t="shared" si="41"/>
        <v>10000</v>
      </c>
      <c r="O43" s="1"/>
      <c r="Q43" s="1" t="s">
        <v>948</v>
      </c>
    </row>
    <row r="44" spans="1:17" ht="15.6" x14ac:dyDescent="0.3">
      <c r="A44" s="138" t="s">
        <v>57</v>
      </c>
      <c r="B44" s="106" t="s">
        <v>58</v>
      </c>
      <c r="C44" s="186" t="s">
        <v>46</v>
      </c>
      <c r="D44" s="27">
        <v>4</v>
      </c>
      <c r="E44" s="38">
        <f t="shared" si="36"/>
        <v>16000</v>
      </c>
      <c r="F44" s="2">
        <v>0</v>
      </c>
      <c r="G44" s="39">
        <f t="shared" si="37"/>
        <v>0</v>
      </c>
      <c r="H44" s="2">
        <v>0</v>
      </c>
      <c r="I44" s="45">
        <f t="shared" si="38"/>
        <v>0</v>
      </c>
      <c r="J44" s="2">
        <v>0</v>
      </c>
      <c r="K44" s="55">
        <f t="shared" si="39"/>
        <v>0</v>
      </c>
      <c r="L44" s="2">
        <f t="shared" si="40"/>
        <v>4</v>
      </c>
      <c r="M44" s="3">
        <v>4000</v>
      </c>
      <c r="N44" s="22">
        <f t="shared" si="41"/>
        <v>16000</v>
      </c>
      <c r="O44" s="1"/>
      <c r="Q44" s="1" t="s">
        <v>951</v>
      </c>
    </row>
    <row r="45" spans="1:17" ht="16.2" thickBot="1" x14ac:dyDescent="0.35">
      <c r="A45" s="138" t="s">
        <v>59</v>
      </c>
      <c r="B45" s="106" t="s">
        <v>60</v>
      </c>
      <c r="C45" s="186" t="s">
        <v>12</v>
      </c>
      <c r="D45" s="27">
        <v>1</v>
      </c>
      <c r="E45" s="38">
        <f t="shared" si="36"/>
        <v>400</v>
      </c>
      <c r="F45" s="2">
        <v>0</v>
      </c>
      <c r="G45" s="40">
        <f t="shared" si="37"/>
        <v>0</v>
      </c>
      <c r="H45" s="2">
        <v>0</v>
      </c>
      <c r="I45" s="47">
        <f t="shared" si="38"/>
        <v>0</v>
      </c>
      <c r="J45" s="2">
        <v>0</v>
      </c>
      <c r="K45" s="72">
        <f t="shared" si="39"/>
        <v>0</v>
      </c>
      <c r="L45" s="2">
        <f t="shared" si="40"/>
        <v>1</v>
      </c>
      <c r="M45" s="3">
        <v>400</v>
      </c>
      <c r="N45" s="22">
        <f t="shared" si="41"/>
        <v>400</v>
      </c>
      <c r="O45" s="1"/>
      <c r="Q45" s="1" t="s">
        <v>947</v>
      </c>
    </row>
    <row r="46" spans="1:17" ht="16.2" thickBot="1" x14ac:dyDescent="0.35">
      <c r="A46" s="143"/>
      <c r="B46" s="168"/>
      <c r="C46" s="186"/>
      <c r="D46" s="27"/>
      <c r="E46" s="36">
        <f>SUM(E39:E45)</f>
        <v>36950</v>
      </c>
      <c r="F46" s="189"/>
      <c r="G46" s="42">
        <f>SUM(G39:G45)</f>
        <v>0</v>
      </c>
      <c r="H46" s="189"/>
      <c r="I46" s="46">
        <f>SUM(I39:I45)</f>
        <v>0</v>
      </c>
      <c r="J46" s="189"/>
      <c r="K46" s="52">
        <f>SUM(K39:K45)</f>
        <v>0</v>
      </c>
      <c r="L46" s="190"/>
      <c r="M46" s="7"/>
      <c r="N46" s="9">
        <f>SUM(N39:N45)</f>
        <v>36950</v>
      </c>
      <c r="O46" s="1">
        <f t="shared" si="11"/>
        <v>36950</v>
      </c>
      <c r="P46" s="320">
        <v>2.2999999999999998</v>
      </c>
      <c r="Q46" s="1">
        <f t="shared" si="12"/>
        <v>0</v>
      </c>
    </row>
    <row r="47" spans="1:17" ht="15.6" x14ac:dyDescent="0.3">
      <c r="A47" s="138" t="s">
        <v>61</v>
      </c>
      <c r="B47" s="106" t="s">
        <v>62</v>
      </c>
      <c r="C47" s="186" t="s">
        <v>12</v>
      </c>
      <c r="D47" s="2"/>
      <c r="E47" s="35">
        <f t="shared" ref="E47:E63" si="42">D47*M47</f>
        <v>0</v>
      </c>
      <c r="F47" s="2"/>
      <c r="G47" s="41">
        <f t="shared" ref="G47:G63" si="43">F47*M47</f>
        <v>0</v>
      </c>
      <c r="H47" s="2">
        <v>16</v>
      </c>
      <c r="I47" s="44">
        <f t="shared" ref="I47:I63" si="44">H47*M47</f>
        <v>12000</v>
      </c>
      <c r="J47" s="2"/>
      <c r="K47" s="49">
        <f t="shared" ref="K47:K63" si="45">J47*M47</f>
        <v>0</v>
      </c>
      <c r="L47" s="2">
        <f t="shared" ref="L47:L63" si="46">D47+F47+H47+J47</f>
        <v>16</v>
      </c>
      <c r="M47" s="3">
        <v>750</v>
      </c>
      <c r="N47" s="22">
        <f t="shared" ref="N47:N63" si="47">L47*M47</f>
        <v>12000</v>
      </c>
      <c r="O47" s="1"/>
      <c r="Q47" s="1" t="s">
        <v>952</v>
      </c>
    </row>
    <row r="48" spans="1:17" ht="15.6" x14ac:dyDescent="0.3">
      <c r="A48" s="138" t="s">
        <v>61</v>
      </c>
      <c r="B48" s="106" t="s">
        <v>63</v>
      </c>
      <c r="C48" s="186" t="s">
        <v>12</v>
      </c>
      <c r="D48" s="2"/>
      <c r="E48" s="35">
        <f t="shared" si="42"/>
        <v>0</v>
      </c>
      <c r="F48" s="2"/>
      <c r="G48" s="41">
        <f t="shared" si="43"/>
        <v>0</v>
      </c>
      <c r="H48" s="2">
        <v>12</v>
      </c>
      <c r="I48" s="44">
        <f t="shared" si="44"/>
        <v>14400</v>
      </c>
      <c r="J48" s="2"/>
      <c r="K48" s="49">
        <f t="shared" si="45"/>
        <v>0</v>
      </c>
      <c r="L48" s="2">
        <f t="shared" si="46"/>
        <v>12</v>
      </c>
      <c r="M48" s="3">
        <v>1200</v>
      </c>
      <c r="N48" s="22">
        <f t="shared" si="47"/>
        <v>14400</v>
      </c>
      <c r="O48" s="1"/>
      <c r="Q48" s="1" t="s">
        <v>952</v>
      </c>
    </row>
    <row r="49" spans="1:17" ht="15.6" x14ac:dyDescent="0.3">
      <c r="A49" s="138" t="s">
        <v>61</v>
      </c>
      <c r="B49" s="106" t="s">
        <v>64</v>
      </c>
      <c r="C49" s="186" t="s">
        <v>12</v>
      </c>
      <c r="D49" s="2"/>
      <c r="E49" s="35">
        <f t="shared" si="42"/>
        <v>0</v>
      </c>
      <c r="F49" s="2">
        <v>6</v>
      </c>
      <c r="G49" s="41">
        <f t="shared" si="43"/>
        <v>6000</v>
      </c>
      <c r="H49" s="2">
        <v>6</v>
      </c>
      <c r="I49" s="44">
        <f t="shared" si="44"/>
        <v>6000</v>
      </c>
      <c r="J49" s="2"/>
      <c r="K49" s="49">
        <f t="shared" si="45"/>
        <v>0</v>
      </c>
      <c r="L49" s="2">
        <f t="shared" si="46"/>
        <v>12</v>
      </c>
      <c r="M49" s="3">
        <v>1000</v>
      </c>
      <c r="N49" s="23">
        <f t="shared" si="47"/>
        <v>12000</v>
      </c>
      <c r="O49" s="1"/>
      <c r="Q49" s="1" t="s">
        <v>952</v>
      </c>
    </row>
    <row r="50" spans="1:17" ht="15.6" x14ac:dyDescent="0.3">
      <c r="A50" s="138" t="s">
        <v>61</v>
      </c>
      <c r="B50" s="106" t="s">
        <v>65</v>
      </c>
      <c r="C50" s="186" t="s">
        <v>12</v>
      </c>
      <c r="D50" s="2"/>
      <c r="E50" s="35">
        <f t="shared" si="42"/>
        <v>0</v>
      </c>
      <c r="F50" s="2">
        <v>6</v>
      </c>
      <c r="G50" s="41">
        <f t="shared" si="43"/>
        <v>6000</v>
      </c>
      <c r="H50" s="2">
        <v>6</v>
      </c>
      <c r="I50" s="44">
        <f t="shared" si="44"/>
        <v>6000</v>
      </c>
      <c r="J50" s="2"/>
      <c r="K50" s="49">
        <f t="shared" si="45"/>
        <v>0</v>
      </c>
      <c r="L50" s="2">
        <f t="shared" si="46"/>
        <v>12</v>
      </c>
      <c r="M50" s="3">
        <v>1000</v>
      </c>
      <c r="N50" s="23">
        <f t="shared" si="47"/>
        <v>12000</v>
      </c>
      <c r="O50" s="1"/>
      <c r="Q50" s="1" t="s">
        <v>952</v>
      </c>
    </row>
    <row r="51" spans="1:17" ht="15.6" x14ac:dyDescent="0.3">
      <c r="A51" s="138" t="s">
        <v>61</v>
      </c>
      <c r="B51" s="106" t="s">
        <v>66</v>
      </c>
      <c r="C51" s="186" t="s">
        <v>12</v>
      </c>
      <c r="D51" s="2"/>
      <c r="E51" s="35">
        <f t="shared" si="42"/>
        <v>0</v>
      </c>
      <c r="F51" s="2">
        <v>2</v>
      </c>
      <c r="G51" s="41">
        <f t="shared" si="43"/>
        <v>15000</v>
      </c>
      <c r="H51" s="2">
        <v>2</v>
      </c>
      <c r="I51" s="44">
        <f t="shared" si="44"/>
        <v>15000</v>
      </c>
      <c r="J51" s="2"/>
      <c r="K51" s="49">
        <f t="shared" si="45"/>
        <v>0</v>
      </c>
      <c r="L51" s="2">
        <f t="shared" si="46"/>
        <v>4</v>
      </c>
      <c r="M51" s="3">
        <v>7500</v>
      </c>
      <c r="N51" s="24">
        <f t="shared" si="47"/>
        <v>30000</v>
      </c>
      <c r="O51" s="1"/>
      <c r="Q51" s="1" t="s">
        <v>952</v>
      </c>
    </row>
    <row r="52" spans="1:17" ht="15.6" x14ac:dyDescent="0.3">
      <c r="A52" s="138" t="s">
        <v>67</v>
      </c>
      <c r="B52" s="106" t="s">
        <v>68</v>
      </c>
      <c r="C52" s="186" t="s">
        <v>12</v>
      </c>
      <c r="D52" s="2"/>
      <c r="E52" s="35">
        <f t="shared" si="42"/>
        <v>0</v>
      </c>
      <c r="F52" s="2"/>
      <c r="G52" s="41">
        <f t="shared" si="43"/>
        <v>0</v>
      </c>
      <c r="H52" s="2">
        <v>12</v>
      </c>
      <c r="I52" s="44">
        <f t="shared" si="44"/>
        <v>36000</v>
      </c>
      <c r="J52" s="2"/>
      <c r="K52" s="49">
        <f t="shared" si="45"/>
        <v>0</v>
      </c>
      <c r="L52" s="2">
        <f t="shared" si="46"/>
        <v>12</v>
      </c>
      <c r="M52" s="3">
        <v>3000</v>
      </c>
      <c r="N52" s="24">
        <f t="shared" si="47"/>
        <v>36000</v>
      </c>
      <c r="O52" s="1"/>
      <c r="Q52" s="1" t="s">
        <v>953</v>
      </c>
    </row>
    <row r="53" spans="1:17" ht="15.6" x14ac:dyDescent="0.3">
      <c r="A53" s="138" t="s">
        <v>69</v>
      </c>
      <c r="B53" s="104" t="s">
        <v>70</v>
      </c>
      <c r="C53" s="191" t="s">
        <v>12</v>
      </c>
      <c r="D53" s="17"/>
      <c r="E53" s="35">
        <f t="shared" si="42"/>
        <v>0</v>
      </c>
      <c r="F53" s="17"/>
      <c r="G53" s="41">
        <f t="shared" si="43"/>
        <v>0</v>
      </c>
      <c r="H53" s="17">
        <v>90</v>
      </c>
      <c r="I53" s="44">
        <f t="shared" si="44"/>
        <v>45000</v>
      </c>
      <c r="J53" s="17"/>
      <c r="K53" s="49">
        <f t="shared" si="45"/>
        <v>0</v>
      </c>
      <c r="L53" s="2">
        <f t="shared" si="46"/>
        <v>90</v>
      </c>
      <c r="M53" s="11">
        <v>500</v>
      </c>
      <c r="N53" s="24">
        <f t="shared" si="47"/>
        <v>45000</v>
      </c>
      <c r="O53" s="1"/>
      <c r="Q53" s="1" t="s">
        <v>947</v>
      </c>
    </row>
    <row r="54" spans="1:17" ht="15.6" x14ac:dyDescent="0.3">
      <c r="A54" s="147" t="s">
        <v>71</v>
      </c>
      <c r="B54" s="165" t="s">
        <v>72</v>
      </c>
      <c r="C54" s="191" t="s">
        <v>53</v>
      </c>
      <c r="D54" s="17">
        <v>6</v>
      </c>
      <c r="E54" s="35">
        <f t="shared" si="42"/>
        <v>720</v>
      </c>
      <c r="F54" s="17"/>
      <c r="G54" s="41">
        <f t="shared" si="43"/>
        <v>0</v>
      </c>
      <c r="H54" s="17">
        <v>4</v>
      </c>
      <c r="I54" s="44">
        <f t="shared" si="44"/>
        <v>480</v>
      </c>
      <c r="J54" s="17"/>
      <c r="K54" s="49">
        <f t="shared" si="45"/>
        <v>0</v>
      </c>
      <c r="L54" s="2">
        <f t="shared" si="46"/>
        <v>10</v>
      </c>
      <c r="M54" s="11">
        <v>120</v>
      </c>
      <c r="N54" s="24">
        <f t="shared" si="47"/>
        <v>1200</v>
      </c>
      <c r="O54" s="1"/>
      <c r="Q54" s="1" t="s">
        <v>953</v>
      </c>
    </row>
    <row r="55" spans="1:17" ht="15.6" x14ac:dyDescent="0.3">
      <c r="A55" s="147" t="s">
        <v>71</v>
      </c>
      <c r="B55" s="165" t="s">
        <v>73</v>
      </c>
      <c r="C55" s="191" t="s">
        <v>74</v>
      </c>
      <c r="D55" s="17">
        <v>7</v>
      </c>
      <c r="E55" s="35">
        <f t="shared" si="42"/>
        <v>11200</v>
      </c>
      <c r="F55" s="17"/>
      <c r="G55" s="41">
        <f t="shared" si="43"/>
        <v>0</v>
      </c>
      <c r="H55" s="17"/>
      <c r="I55" s="44">
        <f t="shared" si="44"/>
        <v>0</v>
      </c>
      <c r="J55" s="17"/>
      <c r="K55" s="49">
        <f t="shared" si="45"/>
        <v>0</v>
      </c>
      <c r="L55" s="2">
        <f t="shared" si="46"/>
        <v>7</v>
      </c>
      <c r="M55" s="11">
        <v>1600</v>
      </c>
      <c r="N55" s="24">
        <f t="shared" si="47"/>
        <v>11200</v>
      </c>
      <c r="O55" s="1"/>
      <c r="Q55" s="1" t="s">
        <v>953</v>
      </c>
    </row>
    <row r="56" spans="1:17" ht="15.6" x14ac:dyDescent="0.3">
      <c r="A56" s="147" t="s">
        <v>75</v>
      </c>
      <c r="B56" s="165" t="s">
        <v>76</v>
      </c>
      <c r="C56" s="191" t="s">
        <v>77</v>
      </c>
      <c r="D56" s="17">
        <v>50</v>
      </c>
      <c r="E56" s="35">
        <f t="shared" si="42"/>
        <v>8000</v>
      </c>
      <c r="F56" s="17"/>
      <c r="G56" s="41">
        <f t="shared" si="43"/>
        <v>0</v>
      </c>
      <c r="H56" s="17"/>
      <c r="I56" s="44">
        <f t="shared" si="44"/>
        <v>0</v>
      </c>
      <c r="J56" s="17"/>
      <c r="K56" s="49">
        <f t="shared" si="45"/>
        <v>0</v>
      </c>
      <c r="L56" s="2">
        <f t="shared" si="46"/>
        <v>50</v>
      </c>
      <c r="M56" s="11">
        <v>160</v>
      </c>
      <c r="N56" s="24">
        <f t="shared" si="47"/>
        <v>8000</v>
      </c>
      <c r="O56" s="1"/>
      <c r="Q56" s="1" t="s">
        <v>953</v>
      </c>
    </row>
    <row r="57" spans="1:17" ht="15.6" x14ac:dyDescent="0.3">
      <c r="A57" s="147" t="s">
        <v>78</v>
      </c>
      <c r="B57" s="165" t="s">
        <v>79</v>
      </c>
      <c r="C57" s="191" t="s">
        <v>12</v>
      </c>
      <c r="D57" s="17">
        <v>4</v>
      </c>
      <c r="E57" s="35">
        <f t="shared" si="42"/>
        <v>1400</v>
      </c>
      <c r="F57" s="17"/>
      <c r="G57" s="41">
        <f t="shared" si="43"/>
        <v>0</v>
      </c>
      <c r="H57" s="17"/>
      <c r="I57" s="44">
        <f t="shared" si="44"/>
        <v>0</v>
      </c>
      <c r="J57" s="17"/>
      <c r="K57" s="49">
        <f t="shared" si="45"/>
        <v>0</v>
      </c>
      <c r="L57" s="2">
        <f t="shared" si="46"/>
        <v>4</v>
      </c>
      <c r="M57" s="11">
        <v>350</v>
      </c>
      <c r="N57" s="24">
        <f t="shared" si="47"/>
        <v>1400</v>
      </c>
      <c r="O57" s="1"/>
      <c r="Q57" s="1" t="s">
        <v>954</v>
      </c>
    </row>
    <row r="58" spans="1:17" ht="15.6" x14ac:dyDescent="0.3">
      <c r="A58" s="147" t="s">
        <v>80</v>
      </c>
      <c r="B58" s="107" t="s">
        <v>81</v>
      </c>
      <c r="C58" s="191" t="s">
        <v>53</v>
      </c>
      <c r="D58" s="17">
        <v>5</v>
      </c>
      <c r="E58" s="35">
        <f t="shared" si="42"/>
        <v>500</v>
      </c>
      <c r="F58" s="17"/>
      <c r="G58" s="41">
        <f t="shared" si="43"/>
        <v>0</v>
      </c>
      <c r="H58" s="17"/>
      <c r="I58" s="44">
        <f t="shared" si="44"/>
        <v>0</v>
      </c>
      <c r="J58" s="17"/>
      <c r="K58" s="49">
        <f t="shared" si="45"/>
        <v>0</v>
      </c>
      <c r="L58" s="2">
        <f t="shared" si="46"/>
        <v>5</v>
      </c>
      <c r="M58" s="11">
        <v>100</v>
      </c>
      <c r="N58" s="24">
        <f t="shared" si="47"/>
        <v>500</v>
      </c>
      <c r="O58" s="1"/>
      <c r="Q58" s="1" t="s">
        <v>955</v>
      </c>
    </row>
    <row r="59" spans="1:17" ht="15.6" x14ac:dyDescent="0.3">
      <c r="A59" s="147" t="s">
        <v>82</v>
      </c>
      <c r="B59" s="165" t="s">
        <v>83</v>
      </c>
      <c r="C59" s="191" t="s">
        <v>12</v>
      </c>
      <c r="D59" s="17">
        <v>300</v>
      </c>
      <c r="E59" s="35">
        <f t="shared" si="42"/>
        <v>13500</v>
      </c>
      <c r="F59" s="17"/>
      <c r="G59" s="41">
        <f t="shared" si="43"/>
        <v>0</v>
      </c>
      <c r="H59" s="17"/>
      <c r="I59" s="44">
        <f t="shared" si="44"/>
        <v>0</v>
      </c>
      <c r="J59" s="17"/>
      <c r="K59" s="49">
        <f t="shared" si="45"/>
        <v>0</v>
      </c>
      <c r="L59" s="2">
        <f t="shared" si="46"/>
        <v>300</v>
      </c>
      <c r="M59" s="11">
        <v>45</v>
      </c>
      <c r="N59" s="24">
        <f t="shared" si="47"/>
        <v>13500</v>
      </c>
      <c r="O59" s="1"/>
      <c r="Q59" s="1" t="s">
        <v>956</v>
      </c>
    </row>
    <row r="60" spans="1:17" ht="15.6" x14ac:dyDescent="0.3">
      <c r="A60" s="147" t="s">
        <v>84</v>
      </c>
      <c r="B60" s="165" t="s">
        <v>85</v>
      </c>
      <c r="C60" s="191" t="s">
        <v>86</v>
      </c>
      <c r="D60" s="17">
        <v>20</v>
      </c>
      <c r="E60" s="35">
        <f t="shared" si="42"/>
        <v>12000</v>
      </c>
      <c r="F60" s="17"/>
      <c r="G60" s="41">
        <f t="shared" si="43"/>
        <v>0</v>
      </c>
      <c r="H60" s="17">
        <v>20</v>
      </c>
      <c r="I60" s="44">
        <f t="shared" si="44"/>
        <v>12000</v>
      </c>
      <c r="J60" s="17"/>
      <c r="K60" s="49">
        <f t="shared" si="45"/>
        <v>0</v>
      </c>
      <c r="L60" s="2">
        <f t="shared" si="46"/>
        <v>40</v>
      </c>
      <c r="M60" s="11">
        <v>600</v>
      </c>
      <c r="N60" s="24">
        <f t="shared" si="47"/>
        <v>24000</v>
      </c>
      <c r="O60" s="1"/>
      <c r="Q60" s="1" t="s">
        <v>956</v>
      </c>
    </row>
    <row r="61" spans="1:17" ht="15.6" x14ac:dyDescent="0.3">
      <c r="A61" s="147" t="s">
        <v>87</v>
      </c>
      <c r="B61" s="165" t="s">
        <v>89</v>
      </c>
      <c r="C61" s="191" t="s">
        <v>12</v>
      </c>
      <c r="D61" s="17"/>
      <c r="E61" s="35">
        <f t="shared" si="42"/>
        <v>0</v>
      </c>
      <c r="F61" s="17"/>
      <c r="G61" s="41">
        <f t="shared" si="43"/>
        <v>0</v>
      </c>
      <c r="H61" s="17">
        <v>12</v>
      </c>
      <c r="I61" s="44">
        <f t="shared" si="44"/>
        <v>54000</v>
      </c>
      <c r="J61" s="17"/>
      <c r="K61" s="49">
        <f t="shared" si="45"/>
        <v>0</v>
      </c>
      <c r="L61" s="2">
        <f t="shared" si="46"/>
        <v>12</v>
      </c>
      <c r="M61" s="11">
        <v>4500</v>
      </c>
      <c r="N61" s="24">
        <f t="shared" si="47"/>
        <v>54000</v>
      </c>
      <c r="O61" s="1"/>
      <c r="Q61" s="1" t="s">
        <v>956</v>
      </c>
    </row>
    <row r="62" spans="1:17" ht="15.6" x14ac:dyDescent="0.3">
      <c r="A62" s="138" t="s">
        <v>90</v>
      </c>
      <c r="B62" s="106" t="s">
        <v>91</v>
      </c>
      <c r="C62" s="184" t="s">
        <v>12</v>
      </c>
      <c r="D62" s="2">
        <v>30</v>
      </c>
      <c r="E62" s="35">
        <f t="shared" si="42"/>
        <v>780</v>
      </c>
      <c r="F62" s="2"/>
      <c r="G62" s="41">
        <f t="shared" si="43"/>
        <v>0</v>
      </c>
      <c r="H62" s="2">
        <v>30</v>
      </c>
      <c r="I62" s="44">
        <f t="shared" si="44"/>
        <v>780</v>
      </c>
      <c r="J62" s="2"/>
      <c r="K62" s="49">
        <f t="shared" si="45"/>
        <v>0</v>
      </c>
      <c r="L62" s="2">
        <f t="shared" si="46"/>
        <v>60</v>
      </c>
      <c r="M62" s="3">
        <v>26</v>
      </c>
      <c r="N62" s="23">
        <f t="shared" si="47"/>
        <v>1560</v>
      </c>
      <c r="O62" s="1"/>
      <c r="Q62" s="1" t="s">
        <v>945</v>
      </c>
    </row>
    <row r="63" spans="1:17" ht="16.2" thickBot="1" x14ac:dyDescent="0.35">
      <c r="A63" s="138" t="s">
        <v>92</v>
      </c>
      <c r="B63" s="106" t="s">
        <v>93</v>
      </c>
      <c r="C63" s="184" t="s">
        <v>12</v>
      </c>
      <c r="D63" s="2"/>
      <c r="E63" s="35">
        <f t="shared" si="42"/>
        <v>0</v>
      </c>
      <c r="F63" s="2"/>
      <c r="G63" s="41">
        <f t="shared" si="43"/>
        <v>0</v>
      </c>
      <c r="H63" s="2">
        <v>10</v>
      </c>
      <c r="I63" s="44">
        <f t="shared" si="44"/>
        <v>8000</v>
      </c>
      <c r="J63" s="2"/>
      <c r="K63" s="49">
        <f t="shared" si="45"/>
        <v>0</v>
      </c>
      <c r="L63" s="2">
        <f t="shared" si="46"/>
        <v>10</v>
      </c>
      <c r="M63" s="3">
        <v>800</v>
      </c>
      <c r="N63" s="23">
        <f t="shared" si="47"/>
        <v>8000</v>
      </c>
      <c r="O63" s="1"/>
      <c r="Q63" s="1" t="s">
        <v>957</v>
      </c>
    </row>
    <row r="64" spans="1:17" ht="16.2" thickBot="1" x14ac:dyDescent="0.35">
      <c r="A64" s="148"/>
      <c r="B64" s="115"/>
      <c r="C64" s="187"/>
      <c r="D64" s="15"/>
      <c r="E64" s="36">
        <f>SUM(E47:E63)</f>
        <v>48100</v>
      </c>
      <c r="F64" s="90"/>
      <c r="G64" s="42">
        <f>SUM(G47:G63)</f>
        <v>27000</v>
      </c>
      <c r="H64" s="4"/>
      <c r="I64" s="46">
        <f>SUM(I47:I63)</f>
        <v>209660</v>
      </c>
      <c r="J64" s="4"/>
      <c r="K64" s="52">
        <f>SUM(K47:K63)</f>
        <v>0</v>
      </c>
      <c r="L64" s="20"/>
      <c r="M64" s="7"/>
      <c r="N64" s="9">
        <f>SUM(N47:N63)</f>
        <v>284760</v>
      </c>
      <c r="O64" s="1">
        <f t="shared" ref="O64:O97" si="48">SUM(E64+G64+I64+K64)</f>
        <v>284760</v>
      </c>
      <c r="P64" s="320">
        <v>2.2999999999999998</v>
      </c>
      <c r="Q64" s="1">
        <f t="shared" ref="Q64:Q69" si="49">SUM(G64+I64+K64+M64)</f>
        <v>236660</v>
      </c>
    </row>
    <row r="65" spans="1:17" ht="15.6" x14ac:dyDescent="0.3">
      <c r="A65" s="138" t="s">
        <v>94</v>
      </c>
      <c r="B65" s="106" t="s">
        <v>95</v>
      </c>
      <c r="C65" s="186" t="s">
        <v>12</v>
      </c>
      <c r="D65" s="2"/>
      <c r="E65" s="34">
        <f t="shared" ref="E65:E68" si="50">D65*M65</f>
        <v>0</v>
      </c>
      <c r="F65" s="2">
        <v>20</v>
      </c>
      <c r="G65" s="39">
        <f t="shared" ref="G65:G68" si="51">F65*M65</f>
        <v>14000</v>
      </c>
      <c r="H65" s="2"/>
      <c r="I65" s="45">
        <f t="shared" ref="I65:I68" si="52">H65*M65</f>
        <v>0</v>
      </c>
      <c r="J65" s="2"/>
      <c r="K65" s="50">
        <f t="shared" ref="K65:K68" si="53">J65*M65</f>
        <v>0</v>
      </c>
      <c r="L65" s="17">
        <f t="shared" ref="L65:L68" si="54">D65+F65+H65+J65</f>
        <v>20</v>
      </c>
      <c r="M65" s="5">
        <v>700</v>
      </c>
      <c r="N65" s="24">
        <f t="shared" ref="N65:N68" si="55">L65*M65</f>
        <v>14000</v>
      </c>
      <c r="O65" s="1"/>
      <c r="Q65" s="1" t="s">
        <v>957</v>
      </c>
    </row>
    <row r="66" spans="1:17" ht="15.6" x14ac:dyDescent="0.3">
      <c r="A66" s="138" t="s">
        <v>96</v>
      </c>
      <c r="B66" s="106" t="s">
        <v>97</v>
      </c>
      <c r="C66" s="186" t="s">
        <v>12</v>
      </c>
      <c r="D66" s="2"/>
      <c r="E66" s="34">
        <f t="shared" si="50"/>
        <v>0</v>
      </c>
      <c r="F66" s="2">
        <v>20</v>
      </c>
      <c r="G66" s="39">
        <f t="shared" si="51"/>
        <v>2500</v>
      </c>
      <c r="H66" s="2"/>
      <c r="I66" s="45">
        <f t="shared" si="52"/>
        <v>0</v>
      </c>
      <c r="J66" s="2"/>
      <c r="K66" s="50">
        <f t="shared" si="53"/>
        <v>0</v>
      </c>
      <c r="L66" s="17">
        <f t="shared" si="54"/>
        <v>20</v>
      </c>
      <c r="M66" s="5">
        <v>125</v>
      </c>
      <c r="N66" s="24">
        <f t="shared" si="55"/>
        <v>2500</v>
      </c>
      <c r="O66" s="1"/>
      <c r="Q66" s="1" t="s">
        <v>958</v>
      </c>
    </row>
    <row r="67" spans="1:17" ht="15.6" x14ac:dyDescent="0.3">
      <c r="A67" s="138" t="s">
        <v>96</v>
      </c>
      <c r="B67" s="106" t="s">
        <v>98</v>
      </c>
      <c r="C67" s="186" t="s">
        <v>12</v>
      </c>
      <c r="D67" s="2"/>
      <c r="E67" s="34">
        <f t="shared" si="50"/>
        <v>0</v>
      </c>
      <c r="F67" s="2">
        <v>20</v>
      </c>
      <c r="G67" s="39">
        <f t="shared" si="51"/>
        <v>3300</v>
      </c>
      <c r="H67" s="2"/>
      <c r="I67" s="45">
        <f t="shared" si="52"/>
        <v>0</v>
      </c>
      <c r="J67" s="2"/>
      <c r="K67" s="50">
        <f t="shared" si="53"/>
        <v>0</v>
      </c>
      <c r="L67" s="17">
        <f t="shared" si="54"/>
        <v>20</v>
      </c>
      <c r="M67" s="5">
        <v>165</v>
      </c>
      <c r="N67" s="23">
        <f t="shared" si="55"/>
        <v>3300</v>
      </c>
      <c r="O67" s="1"/>
      <c r="Q67" s="1" t="s">
        <v>958</v>
      </c>
    </row>
    <row r="68" spans="1:17" ht="16.2" thickBot="1" x14ac:dyDescent="0.35">
      <c r="A68" s="138" t="s">
        <v>99</v>
      </c>
      <c r="B68" s="106" t="s">
        <v>100</v>
      </c>
      <c r="C68" s="186" t="s">
        <v>12</v>
      </c>
      <c r="D68" s="2"/>
      <c r="E68" s="38">
        <f t="shared" si="50"/>
        <v>0</v>
      </c>
      <c r="F68" s="2">
        <v>10</v>
      </c>
      <c r="G68" s="39">
        <f t="shared" si="51"/>
        <v>2500</v>
      </c>
      <c r="H68" s="2"/>
      <c r="I68" s="45">
        <f t="shared" si="52"/>
        <v>0</v>
      </c>
      <c r="J68" s="2"/>
      <c r="K68" s="50">
        <f t="shared" si="53"/>
        <v>0</v>
      </c>
      <c r="L68" s="17">
        <f t="shared" si="54"/>
        <v>10</v>
      </c>
      <c r="M68" s="7">
        <v>250</v>
      </c>
      <c r="N68" s="23">
        <f t="shared" si="55"/>
        <v>2500</v>
      </c>
      <c r="O68" s="1"/>
      <c r="Q68" s="1" t="s">
        <v>959</v>
      </c>
    </row>
    <row r="69" spans="1:17" ht="16.2" thickBot="1" x14ac:dyDescent="0.35">
      <c r="A69" s="143"/>
      <c r="B69" s="168"/>
      <c r="C69" s="186"/>
      <c r="D69" s="27"/>
      <c r="E69" s="36">
        <f>SUM(E65:E68)</f>
        <v>0</v>
      </c>
      <c r="F69" s="29"/>
      <c r="G69" s="42">
        <f>SUM(G65:G68)</f>
        <v>22300</v>
      </c>
      <c r="H69" s="29"/>
      <c r="I69" s="46">
        <f>SUM(I65:I68)</f>
        <v>0</v>
      </c>
      <c r="J69" s="19"/>
      <c r="K69" s="54">
        <f>SUM(K65:K68)</f>
        <v>0</v>
      </c>
      <c r="L69" s="21"/>
      <c r="M69" s="14"/>
      <c r="N69" s="9">
        <f>SUM(N65:N68)</f>
        <v>22300</v>
      </c>
      <c r="O69" s="1">
        <f t="shared" si="48"/>
        <v>22300</v>
      </c>
      <c r="P69" s="320">
        <v>2.2999999999999998</v>
      </c>
      <c r="Q69" s="1">
        <f t="shared" si="49"/>
        <v>22300</v>
      </c>
    </row>
    <row r="70" spans="1:17" ht="15.6" x14ac:dyDescent="0.3">
      <c r="A70" s="333" t="s">
        <v>101</v>
      </c>
      <c r="B70" s="334" t="s">
        <v>102</v>
      </c>
      <c r="C70" s="186" t="s">
        <v>103</v>
      </c>
      <c r="D70" s="207">
        <v>3</v>
      </c>
      <c r="E70" s="335">
        <f t="shared" ref="E70:E94" si="56">D70*M70</f>
        <v>27000</v>
      </c>
      <c r="F70" s="2">
        <v>0</v>
      </c>
      <c r="G70" s="41">
        <f t="shared" ref="G70:G94" si="57">F70*M70</f>
        <v>0</v>
      </c>
      <c r="H70" s="2">
        <v>4</v>
      </c>
      <c r="I70" s="44">
        <f t="shared" ref="I70:I94" si="58">H70*M70</f>
        <v>36000</v>
      </c>
      <c r="J70" s="2"/>
      <c r="K70" s="49">
        <f t="shared" ref="K70:K94" si="59">J70*M70</f>
        <v>0</v>
      </c>
      <c r="L70" s="10">
        <f t="shared" ref="L70:L94" si="60">D70+F70+H70+J70</f>
        <v>7</v>
      </c>
      <c r="M70" s="67">
        <v>9000</v>
      </c>
      <c r="N70" s="79">
        <f t="shared" ref="N70:N94" si="61">L70*M70</f>
        <v>63000</v>
      </c>
      <c r="O70" s="1"/>
      <c r="Q70" s="1" t="s">
        <v>951</v>
      </c>
    </row>
    <row r="71" spans="1:17" ht="15.6" x14ac:dyDescent="0.3">
      <c r="A71" s="138" t="s">
        <v>101</v>
      </c>
      <c r="B71" s="106" t="s">
        <v>104</v>
      </c>
      <c r="C71" s="186" t="s">
        <v>103</v>
      </c>
      <c r="D71" s="2">
        <v>0</v>
      </c>
      <c r="E71" s="35">
        <f t="shared" si="56"/>
        <v>0</v>
      </c>
      <c r="F71" s="2">
        <v>0</v>
      </c>
      <c r="G71" s="41">
        <f t="shared" si="57"/>
        <v>0</v>
      </c>
      <c r="H71" s="2">
        <v>18</v>
      </c>
      <c r="I71" s="44">
        <f t="shared" si="58"/>
        <v>216000</v>
      </c>
      <c r="J71" s="2"/>
      <c r="K71" s="49">
        <f t="shared" si="59"/>
        <v>0</v>
      </c>
      <c r="L71" s="10">
        <f t="shared" si="60"/>
        <v>18</v>
      </c>
      <c r="M71" s="68">
        <v>12000</v>
      </c>
      <c r="N71" s="69">
        <f t="shared" si="61"/>
        <v>216000</v>
      </c>
      <c r="O71" s="1"/>
      <c r="Q71" s="1" t="s">
        <v>951</v>
      </c>
    </row>
    <row r="72" spans="1:17" ht="15.6" x14ac:dyDescent="0.3">
      <c r="A72" s="138" t="s">
        <v>105</v>
      </c>
      <c r="B72" s="106" t="s">
        <v>106</v>
      </c>
      <c r="C72" s="186" t="s">
        <v>103</v>
      </c>
      <c r="D72" s="2">
        <v>0</v>
      </c>
      <c r="E72" s="35">
        <f t="shared" si="56"/>
        <v>0</v>
      </c>
      <c r="F72" s="2">
        <v>0</v>
      </c>
      <c r="G72" s="41">
        <f t="shared" si="57"/>
        <v>0</v>
      </c>
      <c r="H72" s="2">
        <v>3</v>
      </c>
      <c r="I72" s="44">
        <f t="shared" si="58"/>
        <v>24900</v>
      </c>
      <c r="J72" s="2"/>
      <c r="K72" s="49">
        <f t="shared" si="59"/>
        <v>0</v>
      </c>
      <c r="L72" s="10">
        <f t="shared" si="60"/>
        <v>3</v>
      </c>
      <c r="M72" s="68">
        <v>8300</v>
      </c>
      <c r="N72" s="69">
        <f t="shared" si="61"/>
        <v>24900</v>
      </c>
      <c r="O72" s="1"/>
      <c r="Q72" s="1" t="s">
        <v>951</v>
      </c>
    </row>
    <row r="73" spans="1:17" ht="15.6" x14ac:dyDescent="0.3">
      <c r="A73" s="138" t="s">
        <v>107</v>
      </c>
      <c r="B73" s="106" t="s">
        <v>108</v>
      </c>
      <c r="C73" s="186" t="s">
        <v>12</v>
      </c>
      <c r="D73" s="2">
        <v>0</v>
      </c>
      <c r="E73" s="35">
        <f t="shared" si="56"/>
        <v>0</v>
      </c>
      <c r="F73" s="2">
        <v>0</v>
      </c>
      <c r="G73" s="41">
        <f t="shared" si="57"/>
        <v>0</v>
      </c>
      <c r="H73" s="2">
        <v>12</v>
      </c>
      <c r="I73" s="44">
        <f t="shared" si="58"/>
        <v>7200</v>
      </c>
      <c r="J73" s="2"/>
      <c r="K73" s="49">
        <f t="shared" si="59"/>
        <v>0</v>
      </c>
      <c r="L73" s="10">
        <f t="shared" si="60"/>
        <v>12</v>
      </c>
      <c r="M73" s="68">
        <v>600</v>
      </c>
      <c r="N73" s="69">
        <f t="shared" si="61"/>
        <v>7200</v>
      </c>
      <c r="O73" s="1"/>
      <c r="Q73" s="1" t="s">
        <v>948</v>
      </c>
    </row>
    <row r="74" spans="1:17" ht="15.6" x14ac:dyDescent="0.3">
      <c r="A74" s="138" t="s">
        <v>109</v>
      </c>
      <c r="B74" s="106" t="s">
        <v>110</v>
      </c>
      <c r="C74" s="186" t="s">
        <v>12</v>
      </c>
      <c r="D74" s="2">
        <v>0</v>
      </c>
      <c r="E74" s="35">
        <f t="shared" si="56"/>
        <v>0</v>
      </c>
      <c r="F74" s="2">
        <v>0</v>
      </c>
      <c r="G74" s="41">
        <f t="shared" si="57"/>
        <v>0</v>
      </c>
      <c r="H74" s="2">
        <v>20</v>
      </c>
      <c r="I74" s="44">
        <f t="shared" si="58"/>
        <v>24000</v>
      </c>
      <c r="J74" s="2"/>
      <c r="K74" s="49">
        <f t="shared" si="59"/>
        <v>0</v>
      </c>
      <c r="L74" s="10">
        <f t="shared" si="60"/>
        <v>20</v>
      </c>
      <c r="M74" s="68">
        <v>1200</v>
      </c>
      <c r="N74" s="69">
        <f t="shared" si="61"/>
        <v>24000</v>
      </c>
      <c r="O74" s="1"/>
      <c r="Q74" s="1" t="s">
        <v>948</v>
      </c>
    </row>
    <row r="75" spans="1:17" ht="15.6" x14ac:dyDescent="0.3">
      <c r="A75" s="138" t="s">
        <v>111</v>
      </c>
      <c r="B75" s="106" t="s">
        <v>112</v>
      </c>
      <c r="C75" s="186" t="s">
        <v>12</v>
      </c>
      <c r="D75" s="2">
        <v>0</v>
      </c>
      <c r="E75" s="35">
        <f t="shared" si="56"/>
        <v>0</v>
      </c>
      <c r="F75" s="2">
        <v>0</v>
      </c>
      <c r="G75" s="41">
        <f t="shared" si="57"/>
        <v>0</v>
      </c>
      <c r="H75" s="2">
        <v>12</v>
      </c>
      <c r="I75" s="44">
        <f t="shared" si="58"/>
        <v>10800</v>
      </c>
      <c r="J75" s="2"/>
      <c r="K75" s="49">
        <f t="shared" si="59"/>
        <v>0</v>
      </c>
      <c r="L75" s="10">
        <f t="shared" si="60"/>
        <v>12</v>
      </c>
      <c r="M75" s="68">
        <v>900</v>
      </c>
      <c r="N75" s="69">
        <f t="shared" si="61"/>
        <v>10800</v>
      </c>
      <c r="O75" s="1"/>
      <c r="Q75" s="1" t="s">
        <v>949</v>
      </c>
    </row>
    <row r="76" spans="1:17" ht="15.6" x14ac:dyDescent="0.3">
      <c r="A76" s="138" t="s">
        <v>113</v>
      </c>
      <c r="B76" s="106" t="s">
        <v>114</v>
      </c>
      <c r="C76" s="186" t="s">
        <v>12</v>
      </c>
      <c r="D76" s="2">
        <v>0</v>
      </c>
      <c r="E76" s="35">
        <f t="shared" si="56"/>
        <v>0</v>
      </c>
      <c r="F76" s="2">
        <v>0</v>
      </c>
      <c r="G76" s="41">
        <f t="shared" si="57"/>
        <v>0</v>
      </c>
      <c r="H76" s="2">
        <v>12</v>
      </c>
      <c r="I76" s="44">
        <f t="shared" si="58"/>
        <v>2400</v>
      </c>
      <c r="J76" s="2"/>
      <c r="K76" s="49">
        <f t="shared" si="59"/>
        <v>0</v>
      </c>
      <c r="L76" s="10">
        <f t="shared" si="60"/>
        <v>12</v>
      </c>
      <c r="M76" s="68">
        <v>200</v>
      </c>
      <c r="N76" s="69">
        <f t="shared" si="61"/>
        <v>2400</v>
      </c>
      <c r="O76" s="1"/>
      <c r="Q76" s="1" t="s">
        <v>949</v>
      </c>
    </row>
    <row r="77" spans="1:17" ht="15.6" x14ac:dyDescent="0.3">
      <c r="A77" s="138" t="s">
        <v>115</v>
      </c>
      <c r="B77" s="106" t="s">
        <v>116</v>
      </c>
      <c r="C77" s="186" t="s">
        <v>12</v>
      </c>
      <c r="D77" s="2">
        <v>0</v>
      </c>
      <c r="E77" s="35">
        <f t="shared" si="56"/>
        <v>0</v>
      </c>
      <c r="F77" s="2">
        <v>0</v>
      </c>
      <c r="G77" s="41">
        <f t="shared" si="57"/>
        <v>0</v>
      </c>
      <c r="H77" s="2">
        <v>5</v>
      </c>
      <c r="I77" s="44">
        <f t="shared" si="58"/>
        <v>1000</v>
      </c>
      <c r="J77" s="2"/>
      <c r="K77" s="49">
        <f t="shared" si="59"/>
        <v>0</v>
      </c>
      <c r="L77" s="10">
        <f t="shared" si="60"/>
        <v>5</v>
      </c>
      <c r="M77" s="68">
        <v>200</v>
      </c>
      <c r="N77" s="69">
        <f t="shared" si="61"/>
        <v>1000</v>
      </c>
      <c r="O77" s="1"/>
      <c r="Q77" s="1" t="s">
        <v>949</v>
      </c>
    </row>
    <row r="78" spans="1:17" ht="15.6" x14ac:dyDescent="0.3">
      <c r="A78" s="138" t="s">
        <v>117</v>
      </c>
      <c r="B78" s="106" t="s">
        <v>118</v>
      </c>
      <c r="C78" s="186" t="s">
        <v>12</v>
      </c>
      <c r="D78" s="2">
        <v>100</v>
      </c>
      <c r="E78" s="35">
        <f t="shared" si="56"/>
        <v>70000</v>
      </c>
      <c r="F78" s="2">
        <v>0</v>
      </c>
      <c r="G78" s="41">
        <f t="shared" si="57"/>
        <v>0</v>
      </c>
      <c r="H78" s="2">
        <v>50</v>
      </c>
      <c r="I78" s="44">
        <f t="shared" si="58"/>
        <v>35000</v>
      </c>
      <c r="J78" s="2"/>
      <c r="K78" s="49">
        <f t="shared" si="59"/>
        <v>0</v>
      </c>
      <c r="L78" s="10">
        <f t="shared" si="60"/>
        <v>150</v>
      </c>
      <c r="M78" s="68">
        <v>700</v>
      </c>
      <c r="N78" s="69">
        <f t="shared" si="61"/>
        <v>105000</v>
      </c>
      <c r="O78" s="1"/>
    </row>
    <row r="79" spans="1:17" ht="15.6" x14ac:dyDescent="0.3">
      <c r="A79" s="138" t="s">
        <v>119</v>
      </c>
      <c r="B79" s="106" t="s">
        <v>120</v>
      </c>
      <c r="C79" s="186" t="s">
        <v>14</v>
      </c>
      <c r="D79" s="2">
        <v>0</v>
      </c>
      <c r="E79" s="35">
        <f t="shared" si="56"/>
        <v>0</v>
      </c>
      <c r="F79" s="2">
        <v>0</v>
      </c>
      <c r="G79" s="41">
        <f t="shared" si="57"/>
        <v>0</v>
      </c>
      <c r="H79" s="2">
        <v>15</v>
      </c>
      <c r="I79" s="44">
        <f t="shared" si="58"/>
        <v>10500</v>
      </c>
      <c r="J79" s="2"/>
      <c r="K79" s="49">
        <f t="shared" si="59"/>
        <v>0</v>
      </c>
      <c r="L79" s="10">
        <f t="shared" si="60"/>
        <v>15</v>
      </c>
      <c r="M79" s="68">
        <v>700</v>
      </c>
      <c r="N79" s="69">
        <f t="shared" si="61"/>
        <v>10500</v>
      </c>
      <c r="O79" s="1"/>
    </row>
    <row r="80" spans="1:17" ht="15.6" x14ac:dyDescent="0.3">
      <c r="A80" s="138" t="s">
        <v>121</v>
      </c>
      <c r="B80" s="106" t="s">
        <v>122</v>
      </c>
      <c r="C80" s="186" t="s">
        <v>12</v>
      </c>
      <c r="D80" s="2">
        <v>4</v>
      </c>
      <c r="E80" s="35">
        <f t="shared" si="56"/>
        <v>5200</v>
      </c>
      <c r="F80" s="2">
        <v>0</v>
      </c>
      <c r="G80" s="41">
        <f t="shared" si="57"/>
        <v>0</v>
      </c>
      <c r="H80" s="2">
        <v>4</v>
      </c>
      <c r="I80" s="44">
        <f t="shared" si="58"/>
        <v>5200</v>
      </c>
      <c r="J80" s="2"/>
      <c r="K80" s="49">
        <f t="shared" si="59"/>
        <v>0</v>
      </c>
      <c r="L80" s="10">
        <f t="shared" si="60"/>
        <v>8</v>
      </c>
      <c r="M80" s="70">
        <v>1300</v>
      </c>
      <c r="N80" s="69">
        <f t="shared" si="61"/>
        <v>10400</v>
      </c>
      <c r="O80" s="1"/>
    </row>
    <row r="81" spans="1:15" ht="15.6" x14ac:dyDescent="0.3">
      <c r="A81" s="138" t="s">
        <v>746</v>
      </c>
      <c r="B81" s="104" t="s">
        <v>123</v>
      </c>
      <c r="C81" s="184" t="s">
        <v>124</v>
      </c>
      <c r="D81" s="2">
        <v>0</v>
      </c>
      <c r="E81" s="35">
        <f t="shared" si="56"/>
        <v>0</v>
      </c>
      <c r="F81" s="2">
        <v>0</v>
      </c>
      <c r="G81" s="41">
        <f t="shared" si="57"/>
        <v>0</v>
      </c>
      <c r="H81" s="2">
        <v>3</v>
      </c>
      <c r="I81" s="44">
        <f t="shared" si="58"/>
        <v>3300</v>
      </c>
      <c r="J81" s="2"/>
      <c r="K81" s="49">
        <f t="shared" si="59"/>
        <v>0</v>
      </c>
      <c r="L81" s="10">
        <f t="shared" si="60"/>
        <v>3</v>
      </c>
      <c r="M81" s="7">
        <v>1100</v>
      </c>
      <c r="N81" s="23">
        <f t="shared" si="61"/>
        <v>3300</v>
      </c>
      <c r="O81" s="1"/>
    </row>
    <row r="82" spans="1:15" ht="15.6" x14ac:dyDescent="0.3">
      <c r="A82" s="138" t="s">
        <v>101</v>
      </c>
      <c r="B82" s="106" t="s">
        <v>125</v>
      </c>
      <c r="C82" s="186" t="s">
        <v>103</v>
      </c>
      <c r="D82" s="2">
        <v>0</v>
      </c>
      <c r="E82" s="35">
        <f t="shared" si="56"/>
        <v>0</v>
      </c>
      <c r="F82" s="2">
        <v>0</v>
      </c>
      <c r="G82" s="41">
        <f t="shared" si="57"/>
        <v>0</v>
      </c>
      <c r="H82" s="2">
        <v>2</v>
      </c>
      <c r="I82" s="44">
        <f t="shared" si="58"/>
        <v>21400</v>
      </c>
      <c r="J82" s="2"/>
      <c r="K82" s="49">
        <f t="shared" si="59"/>
        <v>0</v>
      </c>
      <c r="L82" s="10">
        <f t="shared" si="60"/>
        <v>2</v>
      </c>
      <c r="M82" s="71">
        <v>10700</v>
      </c>
      <c r="N82" s="69">
        <f t="shared" si="61"/>
        <v>21400</v>
      </c>
      <c r="O82" s="1"/>
    </row>
    <row r="83" spans="1:15" ht="15.6" x14ac:dyDescent="0.3">
      <c r="A83" s="138" t="s">
        <v>126</v>
      </c>
      <c r="B83" s="106" t="s">
        <v>127</v>
      </c>
      <c r="C83" s="187" t="s">
        <v>103</v>
      </c>
      <c r="D83" s="12">
        <v>0</v>
      </c>
      <c r="E83" s="35">
        <f t="shared" si="56"/>
        <v>0</v>
      </c>
      <c r="F83" s="12">
        <v>0</v>
      </c>
      <c r="G83" s="41">
        <f t="shared" si="57"/>
        <v>0</v>
      </c>
      <c r="H83" s="12">
        <v>2</v>
      </c>
      <c r="I83" s="44">
        <f t="shared" si="58"/>
        <v>20000</v>
      </c>
      <c r="J83" s="12"/>
      <c r="K83" s="49">
        <f t="shared" si="59"/>
        <v>0</v>
      </c>
      <c r="L83" s="10">
        <f t="shared" si="60"/>
        <v>2</v>
      </c>
      <c r="M83" s="70">
        <v>10000</v>
      </c>
      <c r="N83" s="69">
        <f t="shared" si="61"/>
        <v>20000</v>
      </c>
      <c r="O83" s="1"/>
    </row>
    <row r="84" spans="1:15" ht="15.6" x14ac:dyDescent="0.3">
      <c r="A84" s="138" t="s">
        <v>128</v>
      </c>
      <c r="B84" s="106" t="s">
        <v>129</v>
      </c>
      <c r="C84" s="187" t="s">
        <v>130</v>
      </c>
      <c r="D84" s="12">
        <v>0</v>
      </c>
      <c r="E84" s="35">
        <f t="shared" si="56"/>
        <v>0</v>
      </c>
      <c r="F84" s="12">
        <v>0</v>
      </c>
      <c r="G84" s="41">
        <f t="shared" si="57"/>
        <v>0</v>
      </c>
      <c r="H84" s="12">
        <v>100</v>
      </c>
      <c r="I84" s="44">
        <f t="shared" si="58"/>
        <v>60000</v>
      </c>
      <c r="J84" s="12"/>
      <c r="K84" s="49">
        <f t="shared" si="59"/>
        <v>0</v>
      </c>
      <c r="L84" s="10">
        <f t="shared" si="60"/>
        <v>100</v>
      </c>
      <c r="M84" s="71">
        <v>600</v>
      </c>
      <c r="N84" s="69">
        <f t="shared" si="61"/>
        <v>60000</v>
      </c>
      <c r="O84" s="1"/>
    </row>
    <row r="85" spans="1:15" ht="15.6" x14ac:dyDescent="0.3">
      <c r="A85" s="138" t="s">
        <v>54</v>
      </c>
      <c r="B85" s="106" t="s">
        <v>132</v>
      </c>
      <c r="C85" s="187" t="s">
        <v>12</v>
      </c>
      <c r="D85" s="15">
        <v>0</v>
      </c>
      <c r="E85" s="38">
        <f t="shared" si="56"/>
        <v>0</v>
      </c>
      <c r="F85" s="4">
        <v>0</v>
      </c>
      <c r="G85" s="39">
        <f t="shared" si="57"/>
        <v>0</v>
      </c>
      <c r="H85" s="4">
        <v>15</v>
      </c>
      <c r="I85" s="45">
        <f t="shared" si="58"/>
        <v>9000</v>
      </c>
      <c r="J85" s="4"/>
      <c r="K85" s="55">
        <f t="shared" si="59"/>
        <v>0</v>
      </c>
      <c r="L85" s="2">
        <f t="shared" si="60"/>
        <v>15</v>
      </c>
      <c r="M85" s="71">
        <v>600</v>
      </c>
      <c r="N85" s="22">
        <f t="shared" si="61"/>
        <v>9000</v>
      </c>
      <c r="O85" s="1"/>
    </row>
    <row r="86" spans="1:15" ht="15.6" x14ac:dyDescent="0.3">
      <c r="A86" s="145" t="s">
        <v>56</v>
      </c>
      <c r="B86" s="106" t="s">
        <v>133</v>
      </c>
      <c r="C86" s="187" t="s">
        <v>21</v>
      </c>
      <c r="D86" s="15">
        <v>4</v>
      </c>
      <c r="E86" s="38">
        <f t="shared" si="56"/>
        <v>2000</v>
      </c>
      <c r="F86" s="4">
        <v>0</v>
      </c>
      <c r="G86" s="39">
        <f t="shared" si="57"/>
        <v>0</v>
      </c>
      <c r="H86" s="4">
        <v>4</v>
      </c>
      <c r="I86" s="45">
        <f t="shared" si="58"/>
        <v>2000</v>
      </c>
      <c r="J86" s="4"/>
      <c r="K86" s="55">
        <f t="shared" si="59"/>
        <v>0</v>
      </c>
      <c r="L86" s="2">
        <f t="shared" si="60"/>
        <v>8</v>
      </c>
      <c r="M86" s="71">
        <v>500</v>
      </c>
      <c r="N86" s="22">
        <f t="shared" si="61"/>
        <v>4000</v>
      </c>
      <c r="O86" s="1"/>
    </row>
    <row r="87" spans="1:15" ht="15.6" x14ac:dyDescent="0.3">
      <c r="A87" s="138" t="s">
        <v>134</v>
      </c>
      <c r="B87" s="106" t="s">
        <v>135</v>
      </c>
      <c r="C87" s="186" t="s">
        <v>131</v>
      </c>
      <c r="D87" s="15">
        <v>0</v>
      </c>
      <c r="E87" s="38">
        <f t="shared" si="56"/>
        <v>0</v>
      </c>
      <c r="F87" s="4">
        <v>0</v>
      </c>
      <c r="G87" s="39">
        <f t="shared" si="57"/>
        <v>0</v>
      </c>
      <c r="H87" s="4">
        <v>4</v>
      </c>
      <c r="I87" s="45">
        <f t="shared" si="58"/>
        <v>8800</v>
      </c>
      <c r="J87" s="4"/>
      <c r="K87" s="55">
        <f t="shared" si="59"/>
        <v>0</v>
      </c>
      <c r="L87" s="2">
        <f t="shared" si="60"/>
        <v>4</v>
      </c>
      <c r="M87" s="71">
        <v>2200</v>
      </c>
      <c r="N87" s="22">
        <f t="shared" si="61"/>
        <v>8800</v>
      </c>
      <c r="O87" s="1"/>
    </row>
    <row r="88" spans="1:15" ht="15.6" x14ac:dyDescent="0.3">
      <c r="A88" s="138" t="s">
        <v>134</v>
      </c>
      <c r="B88" s="106" t="s">
        <v>136</v>
      </c>
      <c r="C88" s="186" t="s">
        <v>131</v>
      </c>
      <c r="D88" s="15">
        <v>0</v>
      </c>
      <c r="E88" s="38">
        <f t="shared" si="56"/>
        <v>0</v>
      </c>
      <c r="F88" s="4">
        <v>0</v>
      </c>
      <c r="G88" s="39">
        <f t="shared" si="57"/>
        <v>0</v>
      </c>
      <c r="H88" s="4">
        <v>4</v>
      </c>
      <c r="I88" s="45">
        <f t="shared" si="58"/>
        <v>6400</v>
      </c>
      <c r="J88" s="4"/>
      <c r="K88" s="55">
        <f t="shared" si="59"/>
        <v>0</v>
      </c>
      <c r="L88" s="2">
        <f t="shared" si="60"/>
        <v>4</v>
      </c>
      <c r="M88" s="71">
        <v>1600</v>
      </c>
      <c r="N88" s="22">
        <f t="shared" si="61"/>
        <v>6400</v>
      </c>
      <c r="O88" s="1"/>
    </row>
    <row r="89" spans="1:15" ht="15.6" x14ac:dyDescent="0.3">
      <c r="A89" s="138" t="s">
        <v>137</v>
      </c>
      <c r="B89" s="106" t="s">
        <v>138</v>
      </c>
      <c r="C89" s="187" t="s">
        <v>12</v>
      </c>
      <c r="D89" s="15">
        <v>0</v>
      </c>
      <c r="E89" s="38">
        <f t="shared" si="56"/>
        <v>0</v>
      </c>
      <c r="F89" s="4">
        <v>0</v>
      </c>
      <c r="G89" s="39">
        <f t="shared" si="57"/>
        <v>0</v>
      </c>
      <c r="H89" s="4">
        <v>1</v>
      </c>
      <c r="I89" s="45">
        <f t="shared" si="58"/>
        <v>750</v>
      </c>
      <c r="J89" s="4"/>
      <c r="K89" s="55">
        <f t="shared" si="59"/>
        <v>0</v>
      </c>
      <c r="L89" s="2">
        <f t="shared" si="60"/>
        <v>1</v>
      </c>
      <c r="M89" s="71">
        <v>750</v>
      </c>
      <c r="N89" s="22">
        <f t="shared" si="61"/>
        <v>750</v>
      </c>
      <c r="O89" s="1"/>
    </row>
    <row r="90" spans="1:15" ht="15.6" x14ac:dyDescent="0.3">
      <c r="A90" s="138" t="s">
        <v>139</v>
      </c>
      <c r="B90" s="106" t="s">
        <v>140</v>
      </c>
      <c r="C90" s="187" t="s">
        <v>12</v>
      </c>
      <c r="D90" s="15">
        <v>8</v>
      </c>
      <c r="E90" s="38">
        <f t="shared" si="56"/>
        <v>10400</v>
      </c>
      <c r="F90" s="4">
        <v>0</v>
      </c>
      <c r="G90" s="39">
        <f t="shared" si="57"/>
        <v>0</v>
      </c>
      <c r="H90" s="4">
        <v>6</v>
      </c>
      <c r="I90" s="45">
        <f t="shared" si="58"/>
        <v>7800</v>
      </c>
      <c r="J90" s="4">
        <v>6</v>
      </c>
      <c r="K90" s="55">
        <f t="shared" si="59"/>
        <v>7800</v>
      </c>
      <c r="L90" s="2">
        <f t="shared" si="60"/>
        <v>20</v>
      </c>
      <c r="M90" s="71">
        <v>1300</v>
      </c>
      <c r="N90" s="22">
        <f t="shared" si="61"/>
        <v>26000</v>
      </c>
      <c r="O90" s="1"/>
    </row>
    <row r="91" spans="1:15" ht="15.6" x14ac:dyDescent="0.3">
      <c r="A91" s="138" t="s">
        <v>57</v>
      </c>
      <c r="B91" s="106" t="s">
        <v>58</v>
      </c>
      <c r="C91" s="186" t="s">
        <v>131</v>
      </c>
      <c r="D91" s="27">
        <v>4</v>
      </c>
      <c r="E91" s="38">
        <f t="shared" si="56"/>
        <v>16000</v>
      </c>
      <c r="F91" s="2">
        <v>0</v>
      </c>
      <c r="G91" s="39">
        <f t="shared" si="57"/>
        <v>0</v>
      </c>
      <c r="H91" s="2">
        <v>4</v>
      </c>
      <c r="I91" s="45">
        <f t="shared" si="58"/>
        <v>16000</v>
      </c>
      <c r="J91" s="2"/>
      <c r="K91" s="55">
        <f t="shared" si="59"/>
        <v>0</v>
      </c>
      <c r="L91" s="2">
        <f t="shared" si="60"/>
        <v>8</v>
      </c>
      <c r="M91" s="3">
        <v>4000</v>
      </c>
      <c r="N91" s="22">
        <f t="shared" si="61"/>
        <v>32000</v>
      </c>
      <c r="O91" s="1"/>
    </row>
    <row r="92" spans="1:15" ht="15.6" x14ac:dyDescent="0.3">
      <c r="A92" s="138" t="s">
        <v>57</v>
      </c>
      <c r="B92" s="106" t="s">
        <v>142</v>
      </c>
      <c r="C92" s="187" t="s">
        <v>12</v>
      </c>
      <c r="D92" s="15">
        <v>10</v>
      </c>
      <c r="E92" s="38">
        <f t="shared" si="56"/>
        <v>3000</v>
      </c>
      <c r="F92" s="4">
        <v>0</v>
      </c>
      <c r="G92" s="39">
        <f t="shared" si="57"/>
        <v>0</v>
      </c>
      <c r="H92" s="4">
        <v>0</v>
      </c>
      <c r="I92" s="45">
        <f t="shared" si="58"/>
        <v>0</v>
      </c>
      <c r="J92" s="4"/>
      <c r="K92" s="55">
        <f t="shared" si="59"/>
        <v>0</v>
      </c>
      <c r="L92" s="2">
        <f t="shared" si="60"/>
        <v>10</v>
      </c>
      <c r="M92" s="7">
        <v>300</v>
      </c>
      <c r="N92" s="22">
        <f t="shared" si="61"/>
        <v>3000</v>
      </c>
      <c r="O92" s="1"/>
    </row>
    <row r="93" spans="1:15" ht="15.6" x14ac:dyDescent="0.3">
      <c r="A93" s="138" t="s">
        <v>143</v>
      </c>
      <c r="B93" s="106" t="s">
        <v>144</v>
      </c>
      <c r="C93" s="187" t="s">
        <v>12</v>
      </c>
      <c r="D93" s="15">
        <v>0</v>
      </c>
      <c r="E93" s="38">
        <f t="shared" si="56"/>
        <v>0</v>
      </c>
      <c r="F93" s="4">
        <v>0</v>
      </c>
      <c r="G93" s="39">
        <f t="shared" si="57"/>
        <v>0</v>
      </c>
      <c r="H93" s="4">
        <v>20</v>
      </c>
      <c r="I93" s="45">
        <f t="shared" si="58"/>
        <v>5000</v>
      </c>
      <c r="J93" s="4"/>
      <c r="K93" s="55">
        <f t="shared" si="59"/>
        <v>0</v>
      </c>
      <c r="L93" s="2">
        <f t="shared" si="60"/>
        <v>20</v>
      </c>
      <c r="M93" s="7">
        <v>250</v>
      </c>
      <c r="N93" s="22">
        <f t="shared" si="61"/>
        <v>5000</v>
      </c>
      <c r="O93" s="1"/>
    </row>
    <row r="94" spans="1:15" ht="15.6" x14ac:dyDescent="0.3">
      <c r="A94" s="138" t="s">
        <v>145</v>
      </c>
      <c r="B94" s="106" t="s">
        <v>146</v>
      </c>
      <c r="C94" s="187" t="s">
        <v>124</v>
      </c>
      <c r="D94" s="15">
        <v>0</v>
      </c>
      <c r="E94" s="38">
        <f t="shared" si="56"/>
        <v>0</v>
      </c>
      <c r="F94" s="4">
        <v>0</v>
      </c>
      <c r="G94" s="39">
        <f t="shared" si="57"/>
        <v>0</v>
      </c>
      <c r="H94" s="4">
        <v>10</v>
      </c>
      <c r="I94" s="45">
        <f t="shared" si="58"/>
        <v>10000</v>
      </c>
      <c r="J94" s="4"/>
      <c r="K94" s="55">
        <f t="shared" si="59"/>
        <v>0</v>
      </c>
      <c r="L94" s="2">
        <f t="shared" si="60"/>
        <v>10</v>
      </c>
      <c r="M94" s="71">
        <v>1000</v>
      </c>
      <c r="N94" s="22">
        <f t="shared" si="61"/>
        <v>10000</v>
      </c>
      <c r="O94" s="1"/>
    </row>
    <row r="95" spans="1:15" ht="15.6" x14ac:dyDescent="0.3">
      <c r="A95" s="138" t="s">
        <v>147</v>
      </c>
      <c r="B95" s="106" t="s">
        <v>148</v>
      </c>
      <c r="C95" s="187" t="s">
        <v>149</v>
      </c>
      <c r="D95" s="15">
        <v>0</v>
      </c>
      <c r="E95" s="38">
        <f>D95*M95</f>
        <v>0</v>
      </c>
      <c r="F95" s="2">
        <v>0</v>
      </c>
      <c r="G95" s="39">
        <f>F95*M95</f>
        <v>0</v>
      </c>
      <c r="H95" s="2">
        <v>2</v>
      </c>
      <c r="I95" s="45">
        <f>H95*M95</f>
        <v>4600</v>
      </c>
      <c r="J95" s="2"/>
      <c r="K95" s="55">
        <f>J95*M95</f>
        <v>0</v>
      </c>
      <c r="L95" s="8">
        <f>D95+F95+H95+J95</f>
        <v>2</v>
      </c>
      <c r="M95" s="70">
        <v>2300</v>
      </c>
      <c r="N95" s="95">
        <f>L95*M95</f>
        <v>4600</v>
      </c>
      <c r="O95" s="1"/>
    </row>
    <row r="96" spans="1:15" ht="16.2" thickBot="1" x14ac:dyDescent="0.35">
      <c r="A96" s="138" t="s">
        <v>147</v>
      </c>
      <c r="B96" s="106" t="s">
        <v>150</v>
      </c>
      <c r="C96" s="187" t="s">
        <v>151</v>
      </c>
      <c r="D96" s="2">
        <v>0</v>
      </c>
      <c r="E96" s="38">
        <f t="shared" ref="E96" si="62">D96*M96</f>
        <v>0</v>
      </c>
      <c r="F96" s="2">
        <v>0</v>
      </c>
      <c r="G96" s="40">
        <f>F96*M96</f>
        <v>0</v>
      </c>
      <c r="H96" s="4">
        <v>2</v>
      </c>
      <c r="I96" s="47">
        <f>H96*M96</f>
        <v>14000</v>
      </c>
      <c r="J96" s="2"/>
      <c r="K96" s="72">
        <f>J96*M96</f>
        <v>0</v>
      </c>
      <c r="L96" s="2">
        <f>D96+F96+H96+J96</f>
        <v>2</v>
      </c>
      <c r="M96" s="70">
        <v>7000</v>
      </c>
      <c r="N96" s="24">
        <f>L96*M96</f>
        <v>14000</v>
      </c>
      <c r="O96" s="1"/>
    </row>
    <row r="97" spans="1:16" ht="16.2" thickBot="1" x14ac:dyDescent="0.35">
      <c r="A97" s="141"/>
      <c r="B97" s="103"/>
      <c r="C97" s="117"/>
      <c r="D97" s="15"/>
      <c r="E97" s="36">
        <f>SUM(E70:E96)</f>
        <v>133600</v>
      </c>
      <c r="F97" s="4"/>
      <c r="G97" s="42">
        <f>SUM(G70:G96)</f>
        <v>0</v>
      </c>
      <c r="H97" s="4"/>
      <c r="I97" s="46">
        <f>SUM(I70:I96)</f>
        <v>562050</v>
      </c>
      <c r="J97" s="4"/>
      <c r="K97" s="52">
        <f>SUM(K70:K96)</f>
        <v>7800</v>
      </c>
      <c r="L97" s="8"/>
      <c r="M97" s="7"/>
      <c r="N97" s="9">
        <f>SUM(N70:N96)</f>
        <v>703450</v>
      </c>
      <c r="O97" s="1">
        <f t="shared" si="48"/>
        <v>703450</v>
      </c>
      <c r="P97" s="320">
        <v>2.2999999999999998</v>
      </c>
    </row>
    <row r="98" spans="1:16" ht="15.6" x14ac:dyDescent="0.3">
      <c r="A98" s="138" t="s">
        <v>153</v>
      </c>
      <c r="B98" s="106" t="s">
        <v>154</v>
      </c>
      <c r="C98" s="186" t="s">
        <v>12</v>
      </c>
      <c r="D98" s="2">
        <v>0</v>
      </c>
      <c r="E98" s="74">
        <f t="shared" ref="E98:E114" si="63">D98*M98</f>
        <v>0</v>
      </c>
      <c r="F98" s="2">
        <v>75</v>
      </c>
      <c r="G98" s="41">
        <f t="shared" ref="G98:G114" si="64">F98*M98</f>
        <v>150000</v>
      </c>
      <c r="H98" s="2"/>
      <c r="I98" s="44">
        <f t="shared" ref="I98:I114" si="65">H98*M98</f>
        <v>0</v>
      </c>
      <c r="J98" s="2"/>
      <c r="K98" s="61">
        <f t="shared" ref="K98:K111" si="66">J98*M98</f>
        <v>0</v>
      </c>
      <c r="L98" s="2">
        <f t="shared" ref="L98:L113" si="67">D98+F98+H98+J98</f>
        <v>75</v>
      </c>
      <c r="M98" s="3">
        <v>2000</v>
      </c>
      <c r="N98" s="22">
        <f t="shared" ref="N98:N114" si="68">L98*M98</f>
        <v>150000</v>
      </c>
      <c r="O98" s="1"/>
    </row>
    <row r="99" spans="1:16" ht="15.6" x14ac:dyDescent="0.3">
      <c r="A99" s="138" t="s">
        <v>153</v>
      </c>
      <c r="B99" s="104" t="s">
        <v>155</v>
      </c>
      <c r="C99" s="186" t="s">
        <v>12</v>
      </c>
      <c r="D99" s="2">
        <v>0</v>
      </c>
      <c r="E99" s="35">
        <f t="shared" si="63"/>
        <v>0</v>
      </c>
      <c r="F99" s="2">
        <v>24</v>
      </c>
      <c r="G99" s="39">
        <f t="shared" si="64"/>
        <v>24000</v>
      </c>
      <c r="H99" s="2"/>
      <c r="I99" s="45">
        <f t="shared" si="65"/>
        <v>0</v>
      </c>
      <c r="J99" s="2"/>
      <c r="K99" s="50">
        <f t="shared" si="66"/>
        <v>0</v>
      </c>
      <c r="L99" s="8">
        <f t="shared" si="67"/>
        <v>24</v>
      </c>
      <c r="M99" s="3">
        <v>1000</v>
      </c>
      <c r="N99" s="22">
        <f t="shared" si="68"/>
        <v>24000</v>
      </c>
      <c r="O99" s="1"/>
    </row>
    <row r="100" spans="1:16" ht="15.6" x14ac:dyDescent="0.3">
      <c r="A100" s="138" t="s">
        <v>153</v>
      </c>
      <c r="B100" s="106" t="s">
        <v>156</v>
      </c>
      <c r="C100" s="186" t="s">
        <v>12</v>
      </c>
      <c r="D100" s="2">
        <v>4</v>
      </c>
      <c r="E100" s="35">
        <f t="shared" si="63"/>
        <v>12000</v>
      </c>
      <c r="F100" s="2">
        <v>0</v>
      </c>
      <c r="G100" s="39">
        <f t="shared" si="64"/>
        <v>0</v>
      </c>
      <c r="H100" s="2"/>
      <c r="I100" s="45">
        <f t="shared" si="65"/>
        <v>0</v>
      </c>
      <c r="J100" s="2"/>
      <c r="K100" s="50">
        <f t="shared" si="66"/>
        <v>0</v>
      </c>
      <c r="L100" s="8">
        <f t="shared" si="67"/>
        <v>4</v>
      </c>
      <c r="M100" s="3">
        <v>3000</v>
      </c>
      <c r="N100" s="22">
        <f t="shared" si="68"/>
        <v>12000</v>
      </c>
      <c r="O100" s="1"/>
    </row>
    <row r="101" spans="1:16" ht="15.6" x14ac:dyDescent="0.3">
      <c r="A101" s="138" t="s">
        <v>153</v>
      </c>
      <c r="B101" s="106" t="s">
        <v>157</v>
      </c>
      <c r="C101" s="186" t="s">
        <v>12</v>
      </c>
      <c r="D101" s="2">
        <v>0</v>
      </c>
      <c r="E101" s="35">
        <f t="shared" si="63"/>
        <v>0</v>
      </c>
      <c r="F101" s="2">
        <v>8</v>
      </c>
      <c r="G101" s="39">
        <f t="shared" si="64"/>
        <v>18400</v>
      </c>
      <c r="H101" s="2"/>
      <c r="I101" s="45">
        <f t="shared" si="65"/>
        <v>0</v>
      </c>
      <c r="J101" s="2"/>
      <c r="K101" s="50">
        <f t="shared" si="66"/>
        <v>0</v>
      </c>
      <c r="L101" s="8">
        <f t="shared" si="67"/>
        <v>8</v>
      </c>
      <c r="M101" s="3">
        <v>2300</v>
      </c>
      <c r="N101" s="22">
        <f t="shared" si="68"/>
        <v>18400</v>
      </c>
      <c r="O101" s="1"/>
    </row>
    <row r="102" spans="1:16" ht="15.6" x14ac:dyDescent="0.3">
      <c r="A102" s="138" t="s">
        <v>158</v>
      </c>
      <c r="B102" s="106" t="s">
        <v>159</v>
      </c>
      <c r="C102" s="186" t="s">
        <v>160</v>
      </c>
      <c r="D102" s="2">
        <v>0</v>
      </c>
      <c r="E102" s="35">
        <f t="shared" si="63"/>
        <v>0</v>
      </c>
      <c r="F102" s="2">
        <v>400</v>
      </c>
      <c r="G102" s="39">
        <f t="shared" si="64"/>
        <v>48000</v>
      </c>
      <c r="H102" s="2"/>
      <c r="I102" s="45">
        <f t="shared" si="65"/>
        <v>0</v>
      </c>
      <c r="J102" s="2"/>
      <c r="K102" s="50">
        <f t="shared" si="66"/>
        <v>0</v>
      </c>
      <c r="L102" s="8">
        <f t="shared" si="67"/>
        <v>400</v>
      </c>
      <c r="M102" s="3">
        <v>120</v>
      </c>
      <c r="N102" s="23">
        <f t="shared" si="68"/>
        <v>48000</v>
      </c>
      <c r="O102" s="1"/>
    </row>
    <row r="103" spans="1:16" ht="15.6" x14ac:dyDescent="0.3">
      <c r="A103" s="138" t="s">
        <v>162</v>
      </c>
      <c r="B103" s="106" t="s">
        <v>163</v>
      </c>
      <c r="C103" s="184" t="s">
        <v>12</v>
      </c>
      <c r="D103" s="2">
        <v>1</v>
      </c>
      <c r="E103" s="35">
        <f t="shared" si="63"/>
        <v>550</v>
      </c>
      <c r="F103" s="2">
        <v>24</v>
      </c>
      <c r="G103" s="39">
        <f t="shared" si="64"/>
        <v>13200</v>
      </c>
      <c r="H103" s="2"/>
      <c r="I103" s="45">
        <f t="shared" si="65"/>
        <v>0</v>
      </c>
      <c r="J103" s="2"/>
      <c r="K103" s="50">
        <f t="shared" si="66"/>
        <v>0</v>
      </c>
      <c r="L103" s="8">
        <f t="shared" si="67"/>
        <v>25</v>
      </c>
      <c r="M103" s="3">
        <v>550</v>
      </c>
      <c r="N103" s="23">
        <f t="shared" si="68"/>
        <v>13750</v>
      </c>
      <c r="O103" s="1"/>
    </row>
    <row r="104" spans="1:16" ht="15.6" x14ac:dyDescent="0.3">
      <c r="A104" s="138" t="s">
        <v>164</v>
      </c>
      <c r="B104" s="106" t="s">
        <v>165</v>
      </c>
      <c r="C104" s="186" t="s">
        <v>12</v>
      </c>
      <c r="D104" s="2">
        <v>20</v>
      </c>
      <c r="E104" s="35">
        <f t="shared" si="63"/>
        <v>3430</v>
      </c>
      <c r="F104" s="2">
        <v>0</v>
      </c>
      <c r="G104" s="39">
        <f t="shared" si="64"/>
        <v>0</v>
      </c>
      <c r="H104" s="2"/>
      <c r="I104" s="45">
        <f t="shared" si="65"/>
        <v>0</v>
      </c>
      <c r="J104" s="2"/>
      <c r="K104" s="50">
        <f t="shared" si="66"/>
        <v>0</v>
      </c>
      <c r="L104" s="8">
        <f t="shared" si="67"/>
        <v>20</v>
      </c>
      <c r="M104" s="3">
        <v>171.5</v>
      </c>
      <c r="N104" s="23">
        <f t="shared" si="68"/>
        <v>3430</v>
      </c>
      <c r="O104" s="1"/>
    </row>
    <row r="105" spans="1:16" ht="15.6" x14ac:dyDescent="0.3">
      <c r="A105" s="138" t="s">
        <v>166</v>
      </c>
      <c r="B105" s="106" t="s">
        <v>167</v>
      </c>
      <c r="C105" s="186" t="s">
        <v>12</v>
      </c>
      <c r="D105" s="2">
        <v>150</v>
      </c>
      <c r="E105" s="37">
        <f t="shared" si="63"/>
        <v>1350</v>
      </c>
      <c r="F105" s="2">
        <v>0</v>
      </c>
      <c r="G105" s="39">
        <f t="shared" si="64"/>
        <v>0</v>
      </c>
      <c r="H105" s="2">
        <v>150</v>
      </c>
      <c r="I105" s="45">
        <f t="shared" si="65"/>
        <v>1350</v>
      </c>
      <c r="J105" s="2"/>
      <c r="K105" s="50">
        <f t="shared" si="66"/>
        <v>0</v>
      </c>
      <c r="L105" s="8">
        <f t="shared" si="67"/>
        <v>300</v>
      </c>
      <c r="M105" s="3">
        <v>9</v>
      </c>
      <c r="N105" s="24">
        <f t="shared" si="68"/>
        <v>2700</v>
      </c>
      <c r="O105" s="1"/>
    </row>
    <row r="106" spans="1:16" ht="15.6" x14ac:dyDescent="0.3">
      <c r="A106" s="138" t="s">
        <v>158</v>
      </c>
      <c r="B106" s="106" t="s">
        <v>168</v>
      </c>
      <c r="C106" s="186" t="s">
        <v>53</v>
      </c>
      <c r="D106" s="2">
        <v>0</v>
      </c>
      <c r="E106" s="34">
        <f t="shared" si="63"/>
        <v>0</v>
      </c>
      <c r="F106" s="2">
        <v>0</v>
      </c>
      <c r="G106" s="39">
        <f t="shared" si="64"/>
        <v>0</v>
      </c>
      <c r="H106" s="2">
        <v>50</v>
      </c>
      <c r="I106" s="45">
        <f t="shared" si="65"/>
        <v>12500</v>
      </c>
      <c r="J106" s="2"/>
      <c r="K106" s="51">
        <f t="shared" si="66"/>
        <v>0</v>
      </c>
      <c r="L106" s="2">
        <f t="shared" si="67"/>
        <v>50</v>
      </c>
      <c r="M106" s="3">
        <v>250</v>
      </c>
      <c r="N106" s="23">
        <f t="shared" si="68"/>
        <v>12500</v>
      </c>
      <c r="O106" s="1"/>
    </row>
    <row r="107" spans="1:16" ht="15.6" x14ac:dyDescent="0.3">
      <c r="A107" s="138" t="s">
        <v>161</v>
      </c>
      <c r="B107" s="106" t="s">
        <v>169</v>
      </c>
      <c r="C107" s="186" t="s">
        <v>12</v>
      </c>
      <c r="D107" s="2">
        <v>24</v>
      </c>
      <c r="E107" s="34">
        <f t="shared" si="63"/>
        <v>7200</v>
      </c>
      <c r="F107" s="2">
        <v>0</v>
      </c>
      <c r="G107" s="39">
        <f t="shared" si="64"/>
        <v>0</v>
      </c>
      <c r="H107" s="2"/>
      <c r="I107" s="45">
        <f t="shared" si="65"/>
        <v>0</v>
      </c>
      <c r="J107" s="2"/>
      <c r="K107" s="51">
        <f t="shared" si="66"/>
        <v>0</v>
      </c>
      <c r="L107" s="2">
        <f t="shared" si="67"/>
        <v>24</v>
      </c>
      <c r="M107" s="3">
        <v>300</v>
      </c>
      <c r="N107" s="23">
        <f t="shared" si="68"/>
        <v>7200</v>
      </c>
      <c r="O107" s="1"/>
    </row>
    <row r="108" spans="1:16" ht="15.6" x14ac:dyDescent="0.3">
      <c r="A108" s="149" t="s">
        <v>170</v>
      </c>
      <c r="B108" s="106" t="s">
        <v>171</v>
      </c>
      <c r="C108" s="186" t="s">
        <v>12</v>
      </c>
      <c r="D108" s="2">
        <v>10</v>
      </c>
      <c r="E108" s="38">
        <f t="shared" si="63"/>
        <v>2000</v>
      </c>
      <c r="F108" s="2">
        <v>0</v>
      </c>
      <c r="G108" s="40">
        <f t="shared" si="64"/>
        <v>0</v>
      </c>
      <c r="H108" s="2">
        <v>20</v>
      </c>
      <c r="I108" s="45">
        <f t="shared" si="65"/>
        <v>4000</v>
      </c>
      <c r="J108" s="2"/>
      <c r="K108" s="55">
        <f t="shared" si="66"/>
        <v>0</v>
      </c>
      <c r="L108" s="2">
        <f t="shared" si="67"/>
        <v>30</v>
      </c>
      <c r="M108" s="7">
        <v>200</v>
      </c>
      <c r="N108" s="23">
        <f t="shared" si="68"/>
        <v>6000</v>
      </c>
      <c r="O108" s="1"/>
    </row>
    <row r="109" spans="1:16" ht="15.6" x14ac:dyDescent="0.3">
      <c r="A109" s="138" t="s">
        <v>172</v>
      </c>
      <c r="B109" s="106" t="s">
        <v>173</v>
      </c>
      <c r="C109" s="186" t="s">
        <v>160</v>
      </c>
      <c r="D109" s="27">
        <v>0</v>
      </c>
      <c r="E109" s="38">
        <f t="shared" si="63"/>
        <v>0</v>
      </c>
      <c r="F109" s="28">
        <v>75</v>
      </c>
      <c r="G109" s="40">
        <f t="shared" si="64"/>
        <v>22500</v>
      </c>
      <c r="H109" s="28"/>
      <c r="I109" s="45">
        <f t="shared" si="65"/>
        <v>0</v>
      </c>
      <c r="J109" s="8"/>
      <c r="K109" s="55">
        <f t="shared" si="66"/>
        <v>0</v>
      </c>
      <c r="L109" s="2">
        <f t="shared" si="67"/>
        <v>75</v>
      </c>
      <c r="M109" s="7">
        <v>300</v>
      </c>
      <c r="N109" s="24">
        <f t="shared" si="68"/>
        <v>22500</v>
      </c>
      <c r="O109" s="1"/>
    </row>
    <row r="110" spans="1:16" ht="15.6" x14ac:dyDescent="0.3">
      <c r="A110" s="138" t="s">
        <v>174</v>
      </c>
      <c r="B110" s="106" t="s">
        <v>175</v>
      </c>
      <c r="C110" s="186" t="s">
        <v>12</v>
      </c>
      <c r="D110" s="2">
        <v>10</v>
      </c>
      <c r="E110" s="38">
        <f t="shared" si="63"/>
        <v>30000</v>
      </c>
      <c r="F110" s="2">
        <v>0</v>
      </c>
      <c r="G110" s="39">
        <f t="shared" si="64"/>
        <v>0</v>
      </c>
      <c r="H110" s="2"/>
      <c r="I110" s="45">
        <f t="shared" si="65"/>
        <v>0</v>
      </c>
      <c r="J110" s="2"/>
      <c r="K110" s="55">
        <f t="shared" si="66"/>
        <v>0</v>
      </c>
      <c r="L110" s="2">
        <f t="shared" si="67"/>
        <v>10</v>
      </c>
      <c r="M110" s="3">
        <v>3000</v>
      </c>
      <c r="N110" s="23">
        <f t="shared" si="68"/>
        <v>30000</v>
      </c>
      <c r="O110" s="1"/>
    </row>
    <row r="111" spans="1:16" ht="15.6" x14ac:dyDescent="0.3">
      <c r="A111" s="138" t="s">
        <v>176</v>
      </c>
      <c r="B111" s="106" t="s">
        <v>177</v>
      </c>
      <c r="C111" s="186" t="s">
        <v>12</v>
      </c>
      <c r="D111" s="2">
        <v>5</v>
      </c>
      <c r="E111" s="38">
        <f t="shared" si="63"/>
        <v>5500</v>
      </c>
      <c r="F111" s="2">
        <v>0</v>
      </c>
      <c r="G111" s="39">
        <f t="shared" si="64"/>
        <v>0</v>
      </c>
      <c r="H111" s="2"/>
      <c r="I111" s="45">
        <f t="shared" si="65"/>
        <v>0</v>
      </c>
      <c r="J111" s="2"/>
      <c r="K111" s="55">
        <f t="shared" si="66"/>
        <v>0</v>
      </c>
      <c r="L111" s="2">
        <f t="shared" si="67"/>
        <v>5</v>
      </c>
      <c r="M111" s="3">
        <v>1100</v>
      </c>
      <c r="N111" s="23">
        <f t="shared" si="68"/>
        <v>5500</v>
      </c>
      <c r="O111" s="1"/>
    </row>
    <row r="112" spans="1:16" ht="15.6" x14ac:dyDescent="0.3">
      <c r="A112" s="138" t="s">
        <v>178</v>
      </c>
      <c r="B112" s="106" t="s">
        <v>179</v>
      </c>
      <c r="C112" s="186" t="s">
        <v>12</v>
      </c>
      <c r="D112" s="2">
        <v>10</v>
      </c>
      <c r="E112" s="38">
        <f t="shared" si="63"/>
        <v>8000</v>
      </c>
      <c r="F112" s="2">
        <v>0</v>
      </c>
      <c r="G112" s="39">
        <f t="shared" si="64"/>
        <v>0</v>
      </c>
      <c r="H112" s="2"/>
      <c r="I112" s="45">
        <f t="shared" si="65"/>
        <v>0</v>
      </c>
      <c r="J112" s="2"/>
      <c r="K112" s="55">
        <v>0</v>
      </c>
      <c r="L112" s="2">
        <f t="shared" si="67"/>
        <v>10</v>
      </c>
      <c r="M112" s="3">
        <v>800</v>
      </c>
      <c r="N112" s="23">
        <f t="shared" si="68"/>
        <v>8000</v>
      </c>
      <c r="O112" s="1"/>
    </row>
    <row r="113" spans="1:16" ht="15.6" x14ac:dyDescent="0.3">
      <c r="A113" s="138" t="s">
        <v>180</v>
      </c>
      <c r="B113" s="106" t="s">
        <v>181</v>
      </c>
      <c r="C113" s="186" t="s">
        <v>12</v>
      </c>
      <c r="D113" s="2">
        <v>0</v>
      </c>
      <c r="E113" s="38">
        <f t="shared" si="63"/>
        <v>0</v>
      </c>
      <c r="F113" s="2">
        <v>1</v>
      </c>
      <c r="G113" s="39">
        <f t="shared" si="64"/>
        <v>1800</v>
      </c>
      <c r="H113" s="2"/>
      <c r="I113" s="45">
        <f t="shared" si="65"/>
        <v>0</v>
      </c>
      <c r="J113" s="2"/>
      <c r="K113" s="55">
        <v>0</v>
      </c>
      <c r="L113" s="2">
        <f t="shared" si="67"/>
        <v>1</v>
      </c>
      <c r="M113" s="3">
        <v>1800</v>
      </c>
      <c r="N113" s="23">
        <f t="shared" si="68"/>
        <v>1800</v>
      </c>
      <c r="O113" s="1"/>
    </row>
    <row r="114" spans="1:16" ht="16.2" thickBot="1" x14ac:dyDescent="0.35">
      <c r="A114" s="138" t="s">
        <v>162</v>
      </c>
      <c r="B114" s="164" t="s">
        <v>182</v>
      </c>
      <c r="C114" s="186" t="s">
        <v>12</v>
      </c>
      <c r="D114" s="15">
        <v>24</v>
      </c>
      <c r="E114" s="63">
        <f t="shared" si="63"/>
        <v>3000</v>
      </c>
      <c r="F114" s="4">
        <v>0</v>
      </c>
      <c r="G114" s="39">
        <f t="shared" si="64"/>
        <v>0</v>
      </c>
      <c r="H114" s="15"/>
      <c r="I114" s="45">
        <f t="shared" si="65"/>
        <v>0</v>
      </c>
      <c r="J114" s="15"/>
      <c r="K114" s="55">
        <v>0</v>
      </c>
      <c r="L114" s="2">
        <f>D114+F114+H114+J114</f>
        <v>24</v>
      </c>
      <c r="M114" s="7">
        <v>125</v>
      </c>
      <c r="N114" s="23">
        <f t="shared" si="68"/>
        <v>3000</v>
      </c>
      <c r="O114" s="1"/>
    </row>
    <row r="115" spans="1:16" ht="16.2" thickBot="1" x14ac:dyDescent="0.35">
      <c r="A115" s="140"/>
      <c r="B115" s="198"/>
      <c r="C115" s="184"/>
      <c r="D115" s="190"/>
      <c r="E115" s="36">
        <f>SUM(E98:E114)</f>
        <v>73030</v>
      </c>
      <c r="F115" s="4"/>
      <c r="G115" s="42">
        <f>SUM(G98:G114)</f>
        <v>277900</v>
      </c>
      <c r="H115" s="15"/>
      <c r="I115" s="46">
        <f>SUM(I98:I114)</f>
        <v>17850</v>
      </c>
      <c r="J115" s="15"/>
      <c r="K115" s="52">
        <f>SUM(K98:K114)</f>
        <v>0</v>
      </c>
      <c r="L115" s="20"/>
      <c r="M115" s="7"/>
      <c r="N115" s="9">
        <f>SUM(N98:N114)</f>
        <v>368780</v>
      </c>
      <c r="O115" s="1">
        <f t="shared" ref="O115:O136" si="69">SUM(E115+G115+I115+K115)</f>
        <v>368780</v>
      </c>
      <c r="P115" s="320">
        <v>2.2999999999999998</v>
      </c>
    </row>
    <row r="116" spans="1:16" ht="15.6" x14ac:dyDescent="0.3">
      <c r="A116" s="141"/>
      <c r="B116" s="103"/>
      <c r="C116" s="184"/>
      <c r="D116" s="27"/>
      <c r="E116" s="188"/>
      <c r="F116" s="8"/>
      <c r="G116" s="188"/>
      <c r="H116" s="2"/>
      <c r="I116" s="188"/>
      <c r="J116" s="2"/>
      <c r="K116" s="188"/>
      <c r="L116" s="20"/>
      <c r="M116" s="7"/>
      <c r="N116" s="25"/>
      <c r="O116" s="1"/>
    </row>
    <row r="117" spans="1:16" ht="15.6" x14ac:dyDescent="0.3">
      <c r="A117" s="138" t="s">
        <v>183</v>
      </c>
      <c r="B117" s="106" t="s">
        <v>184</v>
      </c>
      <c r="C117" s="186" t="s">
        <v>12</v>
      </c>
      <c r="D117" s="2">
        <v>0</v>
      </c>
      <c r="E117" s="34">
        <f t="shared" ref="E117:E135" si="70">D117*M117</f>
        <v>0</v>
      </c>
      <c r="F117" s="2">
        <v>0</v>
      </c>
      <c r="G117" s="39">
        <f t="shared" ref="G117:G135" si="71">F117*M117</f>
        <v>0</v>
      </c>
      <c r="H117" s="2">
        <v>1</v>
      </c>
      <c r="I117" s="45">
        <f t="shared" ref="I117:I135" si="72">H117*M117</f>
        <v>50000</v>
      </c>
      <c r="J117" s="2"/>
      <c r="K117" s="50">
        <f t="shared" ref="K117:K135" si="73">J117*M117</f>
        <v>0</v>
      </c>
      <c r="L117" s="8">
        <f t="shared" ref="L117:L135" si="74">D117+F117+H117+J117</f>
        <v>1</v>
      </c>
      <c r="M117" s="5">
        <v>50000</v>
      </c>
      <c r="N117" s="22">
        <f t="shared" ref="N117:N135" si="75">L117*M117</f>
        <v>50000</v>
      </c>
      <c r="O117" s="1"/>
    </row>
    <row r="118" spans="1:16" ht="15.6" x14ac:dyDescent="0.3">
      <c r="A118" s="138" t="s">
        <v>183</v>
      </c>
      <c r="B118" s="106" t="s">
        <v>185</v>
      </c>
      <c r="C118" s="186" t="s">
        <v>12</v>
      </c>
      <c r="D118" s="2">
        <v>0</v>
      </c>
      <c r="E118" s="34">
        <f t="shared" si="70"/>
        <v>0</v>
      </c>
      <c r="F118" s="2">
        <v>0</v>
      </c>
      <c r="G118" s="39">
        <f t="shared" si="71"/>
        <v>0</v>
      </c>
      <c r="H118" s="2">
        <v>1</v>
      </c>
      <c r="I118" s="45">
        <f t="shared" si="72"/>
        <v>30000</v>
      </c>
      <c r="J118" s="2"/>
      <c r="K118" s="50">
        <f t="shared" si="73"/>
        <v>0</v>
      </c>
      <c r="L118" s="8">
        <f t="shared" si="74"/>
        <v>1</v>
      </c>
      <c r="M118" s="5">
        <v>30000</v>
      </c>
      <c r="N118" s="23">
        <f t="shared" si="75"/>
        <v>30000</v>
      </c>
      <c r="O118" s="1"/>
    </row>
    <row r="119" spans="1:16" ht="15.6" x14ac:dyDescent="0.3">
      <c r="A119" s="138" t="s">
        <v>186</v>
      </c>
      <c r="B119" s="106" t="s">
        <v>187</v>
      </c>
      <c r="C119" s="186" t="s">
        <v>12</v>
      </c>
      <c r="D119" s="2">
        <v>0</v>
      </c>
      <c r="E119" s="34">
        <f t="shared" si="70"/>
        <v>0</v>
      </c>
      <c r="F119" s="2">
        <v>0</v>
      </c>
      <c r="G119" s="39">
        <f t="shared" si="71"/>
        <v>0</v>
      </c>
      <c r="H119" s="2">
        <v>1</v>
      </c>
      <c r="I119" s="45">
        <f t="shared" si="72"/>
        <v>5300</v>
      </c>
      <c r="J119" s="2">
        <v>0</v>
      </c>
      <c r="K119" s="50">
        <f t="shared" si="73"/>
        <v>0</v>
      </c>
      <c r="L119" s="8">
        <f t="shared" si="74"/>
        <v>1</v>
      </c>
      <c r="M119" s="5">
        <v>5300</v>
      </c>
      <c r="N119" s="23">
        <f t="shared" si="75"/>
        <v>5300</v>
      </c>
      <c r="O119" s="1"/>
    </row>
    <row r="120" spans="1:16" ht="15.6" x14ac:dyDescent="0.3">
      <c r="A120" s="138" t="s">
        <v>188</v>
      </c>
      <c r="B120" s="106" t="s">
        <v>189</v>
      </c>
      <c r="C120" s="186" t="s">
        <v>12</v>
      </c>
      <c r="D120" s="2">
        <v>2</v>
      </c>
      <c r="E120" s="34">
        <f t="shared" si="70"/>
        <v>1000</v>
      </c>
      <c r="F120" s="2">
        <v>0</v>
      </c>
      <c r="G120" s="39">
        <f t="shared" si="71"/>
        <v>0</v>
      </c>
      <c r="H120" s="2">
        <v>2</v>
      </c>
      <c r="I120" s="45">
        <f t="shared" si="72"/>
        <v>1000</v>
      </c>
      <c r="J120" s="2">
        <v>0</v>
      </c>
      <c r="K120" s="51">
        <f t="shared" si="73"/>
        <v>0</v>
      </c>
      <c r="L120" s="2">
        <f t="shared" si="74"/>
        <v>4</v>
      </c>
      <c r="M120" s="5">
        <v>500</v>
      </c>
      <c r="N120" s="23">
        <f t="shared" si="75"/>
        <v>2000</v>
      </c>
      <c r="O120" s="1"/>
    </row>
    <row r="121" spans="1:16" ht="15.6" x14ac:dyDescent="0.3">
      <c r="A121" s="138" t="s">
        <v>188</v>
      </c>
      <c r="B121" s="165" t="s">
        <v>190</v>
      </c>
      <c r="C121" s="186" t="s">
        <v>12</v>
      </c>
      <c r="D121" s="2">
        <v>4</v>
      </c>
      <c r="E121" s="37">
        <f t="shared" si="70"/>
        <v>300</v>
      </c>
      <c r="F121" s="2">
        <v>0</v>
      </c>
      <c r="G121" s="39">
        <f t="shared" si="71"/>
        <v>0</v>
      </c>
      <c r="H121" s="2">
        <v>2</v>
      </c>
      <c r="I121" s="45">
        <f t="shared" si="72"/>
        <v>150</v>
      </c>
      <c r="J121" s="2">
        <v>0</v>
      </c>
      <c r="K121" s="51">
        <f t="shared" si="73"/>
        <v>0</v>
      </c>
      <c r="L121" s="2">
        <f t="shared" si="74"/>
        <v>6</v>
      </c>
      <c r="M121" s="5">
        <v>75</v>
      </c>
      <c r="N121" s="23">
        <f t="shared" si="75"/>
        <v>450</v>
      </c>
      <c r="O121" s="1"/>
    </row>
    <row r="122" spans="1:16" ht="15.6" x14ac:dyDescent="0.3">
      <c r="A122" s="138" t="s">
        <v>191</v>
      </c>
      <c r="B122" s="165" t="s">
        <v>192</v>
      </c>
      <c r="C122" s="186" t="s">
        <v>12</v>
      </c>
      <c r="D122" s="2">
        <v>10</v>
      </c>
      <c r="E122" s="37">
        <f t="shared" si="70"/>
        <v>1700</v>
      </c>
      <c r="F122" s="2">
        <v>0</v>
      </c>
      <c r="G122" s="39">
        <f t="shared" si="71"/>
        <v>0</v>
      </c>
      <c r="H122" s="2">
        <v>5</v>
      </c>
      <c r="I122" s="45">
        <f t="shared" si="72"/>
        <v>850</v>
      </c>
      <c r="J122" s="2">
        <v>0</v>
      </c>
      <c r="K122" s="51">
        <f t="shared" si="73"/>
        <v>0</v>
      </c>
      <c r="L122" s="2">
        <f t="shared" si="74"/>
        <v>15</v>
      </c>
      <c r="M122" s="5">
        <v>170</v>
      </c>
      <c r="N122" s="23">
        <f t="shared" si="75"/>
        <v>2550</v>
      </c>
      <c r="O122" s="1"/>
    </row>
    <row r="123" spans="1:16" ht="15.6" x14ac:dyDescent="0.3">
      <c r="A123" s="138" t="s">
        <v>191</v>
      </c>
      <c r="B123" s="106" t="s">
        <v>193</v>
      </c>
      <c r="C123" s="186" t="s">
        <v>12</v>
      </c>
      <c r="D123" s="2">
        <v>4</v>
      </c>
      <c r="E123" s="37">
        <f t="shared" si="70"/>
        <v>2800</v>
      </c>
      <c r="F123" s="2">
        <v>0</v>
      </c>
      <c r="G123" s="39">
        <f t="shared" si="71"/>
        <v>0</v>
      </c>
      <c r="H123" s="2">
        <v>2</v>
      </c>
      <c r="I123" s="45">
        <f t="shared" si="72"/>
        <v>1400</v>
      </c>
      <c r="J123" s="2">
        <v>0</v>
      </c>
      <c r="K123" s="51">
        <f t="shared" si="73"/>
        <v>0</v>
      </c>
      <c r="L123" s="2">
        <f t="shared" si="74"/>
        <v>6</v>
      </c>
      <c r="M123" s="5">
        <v>700</v>
      </c>
      <c r="N123" s="23">
        <f t="shared" si="75"/>
        <v>4200</v>
      </c>
      <c r="O123" s="1"/>
    </row>
    <row r="124" spans="1:16" ht="15.6" x14ac:dyDescent="0.3">
      <c r="A124" s="138" t="s">
        <v>194</v>
      </c>
      <c r="B124" s="164" t="s">
        <v>195</v>
      </c>
      <c r="C124" s="186" t="s">
        <v>12</v>
      </c>
      <c r="D124" s="2">
        <v>1</v>
      </c>
      <c r="E124" s="34">
        <f t="shared" si="70"/>
        <v>800</v>
      </c>
      <c r="F124" s="2">
        <v>0</v>
      </c>
      <c r="G124" s="39">
        <f t="shared" si="71"/>
        <v>0</v>
      </c>
      <c r="H124" s="2">
        <v>0</v>
      </c>
      <c r="I124" s="45">
        <f t="shared" si="72"/>
        <v>0</v>
      </c>
      <c r="J124" s="2">
        <v>0</v>
      </c>
      <c r="K124" s="51">
        <f t="shared" si="73"/>
        <v>0</v>
      </c>
      <c r="L124" s="2">
        <f t="shared" si="74"/>
        <v>1</v>
      </c>
      <c r="M124" s="5">
        <v>800</v>
      </c>
      <c r="N124" s="23">
        <f t="shared" si="75"/>
        <v>800</v>
      </c>
      <c r="O124" s="1"/>
    </row>
    <row r="125" spans="1:16" ht="15.6" x14ac:dyDescent="0.3">
      <c r="A125" s="138" t="s">
        <v>196</v>
      </c>
      <c r="B125" s="106" t="s">
        <v>197</v>
      </c>
      <c r="C125" s="186" t="s">
        <v>12</v>
      </c>
      <c r="D125" s="2">
        <v>0</v>
      </c>
      <c r="E125" s="38">
        <f t="shared" si="70"/>
        <v>0</v>
      </c>
      <c r="F125" s="2">
        <v>0</v>
      </c>
      <c r="G125" s="39">
        <f t="shared" si="71"/>
        <v>0</v>
      </c>
      <c r="H125" s="2">
        <v>1</v>
      </c>
      <c r="I125" s="47">
        <f t="shared" si="72"/>
        <v>5000</v>
      </c>
      <c r="J125" s="2">
        <v>0</v>
      </c>
      <c r="K125" s="55">
        <f t="shared" si="73"/>
        <v>0</v>
      </c>
      <c r="L125" s="2">
        <f t="shared" si="74"/>
        <v>1</v>
      </c>
      <c r="M125" s="7">
        <v>5000</v>
      </c>
      <c r="N125" s="23">
        <f t="shared" si="75"/>
        <v>5000</v>
      </c>
      <c r="O125" s="1"/>
    </row>
    <row r="126" spans="1:16" ht="15.6" x14ac:dyDescent="0.3">
      <c r="A126" s="138" t="s">
        <v>198</v>
      </c>
      <c r="B126" s="106" t="s">
        <v>199</v>
      </c>
      <c r="C126" s="186" t="s">
        <v>12</v>
      </c>
      <c r="D126" s="27">
        <v>0</v>
      </c>
      <c r="E126" s="38">
        <f t="shared" si="70"/>
        <v>0</v>
      </c>
      <c r="F126" s="28">
        <v>0</v>
      </c>
      <c r="G126" s="39">
        <f t="shared" si="71"/>
        <v>0</v>
      </c>
      <c r="H126" s="28">
        <v>3</v>
      </c>
      <c r="I126" s="47">
        <f t="shared" si="72"/>
        <v>1650</v>
      </c>
      <c r="J126" s="28">
        <v>0</v>
      </c>
      <c r="K126" s="55">
        <f t="shared" si="73"/>
        <v>0</v>
      </c>
      <c r="L126" s="2">
        <f t="shared" si="74"/>
        <v>3</v>
      </c>
      <c r="M126" s="7">
        <v>550</v>
      </c>
      <c r="N126" s="23">
        <f t="shared" si="75"/>
        <v>1650</v>
      </c>
      <c r="O126" s="1"/>
    </row>
    <row r="127" spans="1:16" ht="15.6" x14ac:dyDescent="0.3">
      <c r="A127" s="138" t="s">
        <v>191</v>
      </c>
      <c r="B127" s="106" t="s">
        <v>200</v>
      </c>
      <c r="C127" s="186" t="s">
        <v>12</v>
      </c>
      <c r="D127" s="27">
        <v>10</v>
      </c>
      <c r="E127" s="38">
        <f t="shared" si="70"/>
        <v>7500</v>
      </c>
      <c r="F127" s="28">
        <v>0</v>
      </c>
      <c r="G127" s="39">
        <f t="shared" si="71"/>
        <v>0</v>
      </c>
      <c r="H127" s="28">
        <v>0</v>
      </c>
      <c r="I127" s="47">
        <f t="shared" si="72"/>
        <v>0</v>
      </c>
      <c r="J127" s="28">
        <v>0</v>
      </c>
      <c r="K127" s="55">
        <f t="shared" si="73"/>
        <v>0</v>
      </c>
      <c r="L127" s="2">
        <f t="shared" si="74"/>
        <v>10</v>
      </c>
      <c r="M127" s="3">
        <v>750</v>
      </c>
      <c r="N127" s="23">
        <f t="shared" si="75"/>
        <v>7500</v>
      </c>
      <c r="O127" s="1"/>
    </row>
    <row r="128" spans="1:16" ht="15.6" x14ac:dyDescent="0.3">
      <c r="A128" s="138" t="s">
        <v>201</v>
      </c>
      <c r="B128" s="106" t="s">
        <v>202</v>
      </c>
      <c r="C128" s="186" t="s">
        <v>12</v>
      </c>
      <c r="D128" s="27">
        <v>0</v>
      </c>
      <c r="E128" s="38">
        <f t="shared" si="70"/>
        <v>0</v>
      </c>
      <c r="F128" s="28">
        <v>0</v>
      </c>
      <c r="G128" s="39">
        <f t="shared" si="71"/>
        <v>0</v>
      </c>
      <c r="H128" s="28">
        <v>1</v>
      </c>
      <c r="I128" s="47">
        <f t="shared" si="72"/>
        <v>9000</v>
      </c>
      <c r="J128" s="28">
        <v>0</v>
      </c>
      <c r="K128" s="55">
        <f t="shared" si="73"/>
        <v>0</v>
      </c>
      <c r="L128" s="2">
        <f t="shared" si="74"/>
        <v>1</v>
      </c>
      <c r="M128" s="3">
        <v>9000</v>
      </c>
      <c r="N128" s="23">
        <f t="shared" si="75"/>
        <v>9000</v>
      </c>
      <c r="O128" s="1"/>
    </row>
    <row r="129" spans="1:16" ht="15.6" x14ac:dyDescent="0.3">
      <c r="A129" s="138" t="s">
        <v>203</v>
      </c>
      <c r="B129" s="106" t="s">
        <v>204</v>
      </c>
      <c r="C129" s="186" t="s">
        <v>12</v>
      </c>
      <c r="D129" s="27">
        <v>0</v>
      </c>
      <c r="E129" s="38">
        <f t="shared" si="70"/>
        <v>0</v>
      </c>
      <c r="F129" s="28">
        <v>0</v>
      </c>
      <c r="G129" s="39">
        <f t="shared" si="71"/>
        <v>0</v>
      </c>
      <c r="H129" s="28">
        <v>1</v>
      </c>
      <c r="I129" s="47">
        <f t="shared" si="72"/>
        <v>5500</v>
      </c>
      <c r="J129" s="28">
        <v>0</v>
      </c>
      <c r="K129" s="55">
        <f t="shared" si="73"/>
        <v>0</v>
      </c>
      <c r="L129" s="2">
        <f t="shared" si="74"/>
        <v>1</v>
      </c>
      <c r="M129" s="3">
        <v>5500</v>
      </c>
      <c r="N129" s="23">
        <f t="shared" si="75"/>
        <v>5500</v>
      </c>
      <c r="O129" s="1"/>
    </row>
    <row r="130" spans="1:16" ht="15.6" x14ac:dyDescent="0.3">
      <c r="A130" s="138" t="s">
        <v>205</v>
      </c>
      <c r="B130" s="106" t="s">
        <v>206</v>
      </c>
      <c r="C130" s="186" t="s">
        <v>12</v>
      </c>
      <c r="D130" s="27">
        <v>0</v>
      </c>
      <c r="E130" s="38">
        <f t="shared" si="70"/>
        <v>0</v>
      </c>
      <c r="F130" s="28">
        <v>0</v>
      </c>
      <c r="G130" s="39">
        <f t="shared" si="71"/>
        <v>0</v>
      </c>
      <c r="H130" s="28">
        <v>1</v>
      </c>
      <c r="I130" s="47">
        <f t="shared" si="72"/>
        <v>10000</v>
      </c>
      <c r="J130" s="28">
        <v>0</v>
      </c>
      <c r="K130" s="55">
        <f t="shared" si="73"/>
        <v>0</v>
      </c>
      <c r="L130" s="2">
        <f t="shared" si="74"/>
        <v>1</v>
      </c>
      <c r="M130" s="3">
        <v>10000</v>
      </c>
      <c r="N130" s="23">
        <f t="shared" si="75"/>
        <v>10000</v>
      </c>
      <c r="O130" s="1"/>
    </row>
    <row r="131" spans="1:16" ht="15.6" x14ac:dyDescent="0.3">
      <c r="A131" s="138" t="s">
        <v>207</v>
      </c>
      <c r="B131" s="106" t="s">
        <v>208</v>
      </c>
      <c r="C131" s="186" t="s">
        <v>12</v>
      </c>
      <c r="D131" s="27">
        <v>100</v>
      </c>
      <c r="E131" s="38">
        <f t="shared" si="70"/>
        <v>300</v>
      </c>
      <c r="F131" s="28">
        <v>0</v>
      </c>
      <c r="G131" s="39">
        <f t="shared" si="71"/>
        <v>0</v>
      </c>
      <c r="H131" s="28">
        <v>0</v>
      </c>
      <c r="I131" s="47">
        <f t="shared" si="72"/>
        <v>0</v>
      </c>
      <c r="J131" s="28">
        <v>0</v>
      </c>
      <c r="K131" s="55">
        <f t="shared" si="73"/>
        <v>0</v>
      </c>
      <c r="L131" s="2">
        <f t="shared" si="74"/>
        <v>100</v>
      </c>
      <c r="M131" s="3">
        <v>3</v>
      </c>
      <c r="N131" s="23">
        <f t="shared" si="75"/>
        <v>300</v>
      </c>
      <c r="O131" s="1"/>
    </row>
    <row r="132" spans="1:16" ht="15.6" x14ac:dyDescent="0.3">
      <c r="A132" s="138" t="s">
        <v>209</v>
      </c>
      <c r="B132" s="106" t="s">
        <v>210</v>
      </c>
      <c r="C132" s="186" t="s">
        <v>12</v>
      </c>
      <c r="D132" s="27">
        <v>6</v>
      </c>
      <c r="E132" s="38">
        <f t="shared" si="70"/>
        <v>1800</v>
      </c>
      <c r="F132" s="28">
        <v>0</v>
      </c>
      <c r="G132" s="39">
        <f t="shared" si="71"/>
        <v>0</v>
      </c>
      <c r="H132" s="28">
        <v>0</v>
      </c>
      <c r="I132" s="47">
        <f t="shared" si="72"/>
        <v>0</v>
      </c>
      <c r="J132" s="28">
        <v>0</v>
      </c>
      <c r="K132" s="55">
        <f t="shared" si="73"/>
        <v>0</v>
      </c>
      <c r="L132" s="2">
        <f t="shared" si="74"/>
        <v>6</v>
      </c>
      <c r="M132" s="3">
        <v>300</v>
      </c>
      <c r="N132" s="23">
        <f t="shared" si="75"/>
        <v>1800</v>
      </c>
      <c r="O132" s="1"/>
    </row>
    <row r="133" spans="1:16" ht="15.6" x14ac:dyDescent="0.3">
      <c r="A133" s="138" t="s">
        <v>211</v>
      </c>
      <c r="B133" s="106" t="s">
        <v>212</v>
      </c>
      <c r="C133" s="186" t="s">
        <v>12</v>
      </c>
      <c r="D133" s="27">
        <v>3</v>
      </c>
      <c r="E133" s="38">
        <f t="shared" si="70"/>
        <v>1350</v>
      </c>
      <c r="F133" s="28">
        <v>0</v>
      </c>
      <c r="G133" s="39">
        <f t="shared" si="71"/>
        <v>0</v>
      </c>
      <c r="H133" s="28">
        <v>0</v>
      </c>
      <c r="I133" s="47">
        <f t="shared" si="72"/>
        <v>0</v>
      </c>
      <c r="J133" s="28">
        <v>0</v>
      </c>
      <c r="K133" s="55">
        <f t="shared" si="73"/>
        <v>0</v>
      </c>
      <c r="L133" s="20">
        <f t="shared" si="74"/>
        <v>3</v>
      </c>
      <c r="M133" s="7">
        <v>450</v>
      </c>
      <c r="N133" s="23">
        <f t="shared" si="75"/>
        <v>1350</v>
      </c>
      <c r="O133" s="1"/>
    </row>
    <row r="134" spans="1:16" ht="15.6" x14ac:dyDescent="0.3">
      <c r="A134" s="138" t="s">
        <v>213</v>
      </c>
      <c r="B134" s="104" t="s">
        <v>214</v>
      </c>
      <c r="C134" s="184" t="s">
        <v>12</v>
      </c>
      <c r="D134" s="27">
        <v>0</v>
      </c>
      <c r="E134" s="38">
        <f t="shared" si="70"/>
        <v>0</v>
      </c>
      <c r="F134" s="28">
        <v>0</v>
      </c>
      <c r="G134" s="39">
        <f t="shared" si="71"/>
        <v>0</v>
      </c>
      <c r="H134" s="28">
        <v>1</v>
      </c>
      <c r="I134" s="47">
        <f t="shared" si="72"/>
        <v>24000</v>
      </c>
      <c r="J134" s="28">
        <v>0</v>
      </c>
      <c r="K134" s="55">
        <f t="shared" si="73"/>
        <v>0</v>
      </c>
      <c r="L134" s="20">
        <f t="shared" si="74"/>
        <v>1</v>
      </c>
      <c r="M134" s="7">
        <v>24000</v>
      </c>
      <c r="N134" s="23">
        <f t="shared" si="75"/>
        <v>24000</v>
      </c>
      <c r="O134" s="1"/>
    </row>
    <row r="135" spans="1:16" ht="16.2" thickBot="1" x14ac:dyDescent="0.35">
      <c r="A135" s="139" t="s">
        <v>215</v>
      </c>
      <c r="B135" s="106" t="s">
        <v>216</v>
      </c>
      <c r="C135" s="186" t="s">
        <v>12</v>
      </c>
      <c r="D135" s="2">
        <v>1</v>
      </c>
      <c r="E135" s="38">
        <f t="shared" si="70"/>
        <v>23000</v>
      </c>
      <c r="F135" s="2">
        <v>0</v>
      </c>
      <c r="G135" s="39">
        <f t="shared" si="71"/>
        <v>0</v>
      </c>
      <c r="H135" s="2">
        <v>0</v>
      </c>
      <c r="I135" s="47">
        <f t="shared" si="72"/>
        <v>0</v>
      </c>
      <c r="J135" s="2">
        <v>0</v>
      </c>
      <c r="K135" s="55">
        <f t="shared" si="73"/>
        <v>0</v>
      </c>
      <c r="L135" s="2">
        <f t="shared" si="74"/>
        <v>1</v>
      </c>
      <c r="M135" s="3">
        <v>23000</v>
      </c>
      <c r="N135" s="24">
        <f t="shared" si="75"/>
        <v>23000</v>
      </c>
      <c r="O135" s="1"/>
    </row>
    <row r="136" spans="1:16" ht="16.2" thickBot="1" x14ac:dyDescent="0.35">
      <c r="A136" s="150"/>
      <c r="B136" s="174"/>
      <c r="C136" s="186"/>
      <c r="D136" s="15"/>
      <c r="E136" s="36">
        <f>SUM(E117:E135)</f>
        <v>40550</v>
      </c>
      <c r="F136" s="4"/>
      <c r="G136" s="42">
        <f>SUM(G117:G135)</f>
        <v>0</v>
      </c>
      <c r="H136" s="4"/>
      <c r="I136" s="46">
        <f>SUM(I117:I135)</f>
        <v>143850</v>
      </c>
      <c r="J136" s="4"/>
      <c r="K136" s="52">
        <f>SUM(K117:K135)</f>
        <v>0</v>
      </c>
      <c r="L136" s="20"/>
      <c r="M136" s="7"/>
      <c r="N136" s="9">
        <f>SUM(N117:N135)</f>
        <v>184400</v>
      </c>
      <c r="O136" s="1">
        <f t="shared" si="69"/>
        <v>184400</v>
      </c>
      <c r="P136" s="320">
        <v>2.2999999999999998</v>
      </c>
    </row>
    <row r="137" spans="1:16" ht="15.6" x14ac:dyDescent="0.3">
      <c r="A137" s="138" t="s">
        <v>217</v>
      </c>
      <c r="B137" s="106" t="s">
        <v>218</v>
      </c>
      <c r="C137" s="186" t="s">
        <v>12</v>
      </c>
      <c r="D137" s="2">
        <v>0</v>
      </c>
      <c r="E137" s="35">
        <f t="shared" ref="E137:E165" si="76">D137*M137</f>
        <v>0</v>
      </c>
      <c r="F137" s="2">
        <v>0</v>
      </c>
      <c r="G137" s="41">
        <f t="shared" ref="G137:G165" si="77">F137*M137</f>
        <v>0</v>
      </c>
      <c r="H137" s="2">
        <v>10</v>
      </c>
      <c r="I137" s="44">
        <f t="shared" ref="I137:I165" si="78">H137*M137</f>
        <v>1070</v>
      </c>
      <c r="J137" s="2"/>
      <c r="K137" s="49">
        <f t="shared" ref="K137:K165" si="79">J137*M137</f>
        <v>0</v>
      </c>
      <c r="L137" s="8">
        <f t="shared" ref="L137:L165" si="80">D137+F137+H137+J137</f>
        <v>10</v>
      </c>
      <c r="M137" s="5">
        <v>107</v>
      </c>
      <c r="N137" s="22">
        <f t="shared" ref="N137:N165" si="81">L137*M137</f>
        <v>1070</v>
      </c>
      <c r="O137" s="1"/>
    </row>
    <row r="138" spans="1:16" ht="15.6" x14ac:dyDescent="0.3">
      <c r="A138" s="138" t="s">
        <v>217</v>
      </c>
      <c r="B138" s="106" t="s">
        <v>219</v>
      </c>
      <c r="C138" s="186" t="s">
        <v>12</v>
      </c>
      <c r="D138" s="2">
        <v>0</v>
      </c>
      <c r="E138" s="34">
        <f t="shared" si="76"/>
        <v>0</v>
      </c>
      <c r="F138" s="2">
        <v>0</v>
      </c>
      <c r="G138" s="39">
        <f t="shared" si="77"/>
        <v>0</v>
      </c>
      <c r="H138" s="2">
        <v>10</v>
      </c>
      <c r="I138" s="45">
        <f t="shared" si="78"/>
        <v>1250</v>
      </c>
      <c r="J138" s="2"/>
      <c r="K138" s="51">
        <f t="shared" si="79"/>
        <v>0</v>
      </c>
      <c r="L138" s="2">
        <f t="shared" si="80"/>
        <v>10</v>
      </c>
      <c r="M138" s="3">
        <v>125</v>
      </c>
      <c r="N138" s="23">
        <f t="shared" si="81"/>
        <v>1250</v>
      </c>
      <c r="O138" s="1"/>
    </row>
    <row r="139" spans="1:16" ht="15.6" x14ac:dyDescent="0.3">
      <c r="A139" s="138" t="s">
        <v>220</v>
      </c>
      <c r="B139" s="106" t="s">
        <v>221</v>
      </c>
      <c r="C139" s="186" t="s">
        <v>12</v>
      </c>
      <c r="D139" s="2">
        <v>0</v>
      </c>
      <c r="E139" s="34">
        <f t="shared" si="76"/>
        <v>0</v>
      </c>
      <c r="F139" s="2">
        <v>5</v>
      </c>
      <c r="G139" s="39">
        <f t="shared" si="77"/>
        <v>1650</v>
      </c>
      <c r="H139" s="2">
        <v>0</v>
      </c>
      <c r="I139" s="45">
        <f t="shared" si="78"/>
        <v>0</v>
      </c>
      <c r="J139" s="2"/>
      <c r="K139" s="51">
        <f t="shared" si="79"/>
        <v>0</v>
      </c>
      <c r="L139" s="2">
        <f t="shared" si="80"/>
        <v>5</v>
      </c>
      <c r="M139" s="3">
        <v>330</v>
      </c>
      <c r="N139" s="23">
        <f t="shared" si="81"/>
        <v>1650</v>
      </c>
      <c r="O139" s="1"/>
    </row>
    <row r="140" spans="1:16" ht="15.6" x14ac:dyDescent="0.3">
      <c r="A140" s="138" t="s">
        <v>220</v>
      </c>
      <c r="B140" s="169" t="s">
        <v>222</v>
      </c>
      <c r="C140" s="186" t="s">
        <v>12</v>
      </c>
      <c r="D140" s="2">
        <v>5</v>
      </c>
      <c r="E140" s="34">
        <f t="shared" si="76"/>
        <v>2250</v>
      </c>
      <c r="F140" s="2">
        <v>0</v>
      </c>
      <c r="G140" s="39">
        <f t="shared" si="77"/>
        <v>0</v>
      </c>
      <c r="H140" s="2">
        <v>0</v>
      </c>
      <c r="I140" s="45">
        <f t="shared" si="78"/>
        <v>0</v>
      </c>
      <c r="J140" s="2"/>
      <c r="K140" s="51">
        <f t="shared" si="79"/>
        <v>0</v>
      </c>
      <c r="L140" s="2">
        <f t="shared" si="80"/>
        <v>5</v>
      </c>
      <c r="M140" s="3">
        <v>450</v>
      </c>
      <c r="N140" s="23">
        <f t="shared" si="81"/>
        <v>2250</v>
      </c>
      <c r="O140" s="1"/>
    </row>
    <row r="141" spans="1:16" ht="15.6" x14ac:dyDescent="0.3">
      <c r="A141" s="138" t="s">
        <v>223</v>
      </c>
      <c r="B141" s="106" t="s">
        <v>224</v>
      </c>
      <c r="C141" s="186" t="s">
        <v>88</v>
      </c>
      <c r="D141" s="2">
        <v>0</v>
      </c>
      <c r="E141" s="34">
        <f t="shared" si="76"/>
        <v>0</v>
      </c>
      <c r="F141" s="2">
        <v>50</v>
      </c>
      <c r="G141" s="39">
        <f t="shared" si="77"/>
        <v>1500</v>
      </c>
      <c r="H141" s="2">
        <v>0</v>
      </c>
      <c r="I141" s="45">
        <f t="shared" si="78"/>
        <v>0</v>
      </c>
      <c r="J141" s="2"/>
      <c r="K141" s="51">
        <f t="shared" si="79"/>
        <v>0</v>
      </c>
      <c r="L141" s="2">
        <f t="shared" si="80"/>
        <v>50</v>
      </c>
      <c r="M141" s="3">
        <v>30</v>
      </c>
      <c r="N141" s="23">
        <f t="shared" si="81"/>
        <v>1500</v>
      </c>
      <c r="O141" s="1"/>
    </row>
    <row r="142" spans="1:16" ht="15.6" x14ac:dyDescent="0.3">
      <c r="A142" s="138" t="s">
        <v>220</v>
      </c>
      <c r="B142" s="106" t="s">
        <v>225</v>
      </c>
      <c r="C142" s="186" t="s">
        <v>12</v>
      </c>
      <c r="D142" s="2">
        <v>0</v>
      </c>
      <c r="E142" s="37">
        <f t="shared" si="76"/>
        <v>0</v>
      </c>
      <c r="F142" s="2">
        <v>10</v>
      </c>
      <c r="G142" s="39">
        <f t="shared" si="77"/>
        <v>90000</v>
      </c>
      <c r="H142" s="2">
        <v>0</v>
      </c>
      <c r="I142" s="45">
        <f t="shared" si="78"/>
        <v>0</v>
      </c>
      <c r="J142" s="2"/>
      <c r="K142" s="50">
        <f t="shared" si="79"/>
        <v>0</v>
      </c>
      <c r="L142" s="2">
        <f t="shared" si="80"/>
        <v>10</v>
      </c>
      <c r="M142" s="3">
        <v>9000</v>
      </c>
      <c r="N142" s="24">
        <f t="shared" si="81"/>
        <v>90000</v>
      </c>
      <c r="O142" s="1"/>
    </row>
    <row r="143" spans="1:16" ht="15.6" x14ac:dyDescent="0.3">
      <c r="A143" s="138" t="s">
        <v>220</v>
      </c>
      <c r="B143" s="106" t="s">
        <v>226</v>
      </c>
      <c r="C143" s="186" t="s">
        <v>21</v>
      </c>
      <c r="D143" s="2">
        <v>0</v>
      </c>
      <c r="E143" s="37">
        <f t="shared" si="76"/>
        <v>0</v>
      </c>
      <c r="F143" s="2">
        <v>10</v>
      </c>
      <c r="G143" s="39">
        <f t="shared" si="77"/>
        <v>50000</v>
      </c>
      <c r="H143" s="2">
        <v>0</v>
      </c>
      <c r="I143" s="45">
        <f t="shared" si="78"/>
        <v>0</v>
      </c>
      <c r="J143" s="2"/>
      <c r="K143" s="50">
        <f t="shared" si="79"/>
        <v>0</v>
      </c>
      <c r="L143" s="8">
        <f t="shared" si="80"/>
        <v>10</v>
      </c>
      <c r="M143" s="5">
        <v>5000</v>
      </c>
      <c r="N143" s="24">
        <f t="shared" si="81"/>
        <v>50000</v>
      </c>
      <c r="O143" s="1"/>
    </row>
    <row r="144" spans="1:16" ht="15.6" x14ac:dyDescent="0.3">
      <c r="A144" s="138" t="s">
        <v>227</v>
      </c>
      <c r="B144" s="106" t="s">
        <v>228</v>
      </c>
      <c r="C144" s="186" t="s">
        <v>12</v>
      </c>
      <c r="D144" s="2">
        <v>0</v>
      </c>
      <c r="E144" s="37">
        <f t="shared" si="76"/>
        <v>0</v>
      </c>
      <c r="F144" s="2">
        <v>1</v>
      </c>
      <c r="G144" s="39">
        <f t="shared" si="77"/>
        <v>4200</v>
      </c>
      <c r="H144" s="2">
        <v>0</v>
      </c>
      <c r="I144" s="45">
        <f t="shared" si="78"/>
        <v>0</v>
      </c>
      <c r="J144" s="2"/>
      <c r="K144" s="51">
        <f t="shared" si="79"/>
        <v>0</v>
      </c>
      <c r="L144" s="8">
        <f t="shared" si="80"/>
        <v>1</v>
      </c>
      <c r="M144" s="5">
        <v>4200</v>
      </c>
      <c r="N144" s="23">
        <f t="shared" si="81"/>
        <v>4200</v>
      </c>
      <c r="O144" s="1"/>
    </row>
    <row r="145" spans="1:15" ht="15.6" x14ac:dyDescent="0.3">
      <c r="A145" s="138" t="s">
        <v>59</v>
      </c>
      <c r="B145" s="108" t="s">
        <v>229</v>
      </c>
      <c r="C145" s="186" t="s">
        <v>12</v>
      </c>
      <c r="D145" s="2">
        <v>0</v>
      </c>
      <c r="E145" s="37">
        <f t="shared" si="76"/>
        <v>0</v>
      </c>
      <c r="F145" s="2">
        <v>10</v>
      </c>
      <c r="G145" s="39">
        <f t="shared" si="77"/>
        <v>5000</v>
      </c>
      <c r="H145" s="2">
        <v>0</v>
      </c>
      <c r="I145" s="45">
        <f t="shared" si="78"/>
        <v>0</v>
      </c>
      <c r="J145" s="2"/>
      <c r="K145" s="51">
        <f t="shared" si="79"/>
        <v>0</v>
      </c>
      <c r="L145" s="8">
        <f t="shared" si="80"/>
        <v>10</v>
      </c>
      <c r="M145" s="5">
        <v>500</v>
      </c>
      <c r="N145" s="23">
        <f t="shared" si="81"/>
        <v>5000</v>
      </c>
      <c r="O145" s="1"/>
    </row>
    <row r="146" spans="1:15" ht="15.6" x14ac:dyDescent="0.3">
      <c r="A146" s="138" t="s">
        <v>223</v>
      </c>
      <c r="B146" s="106" t="s">
        <v>230</v>
      </c>
      <c r="C146" s="186" t="s">
        <v>12</v>
      </c>
      <c r="D146" s="2">
        <v>0</v>
      </c>
      <c r="E146" s="37">
        <f t="shared" si="76"/>
        <v>0</v>
      </c>
      <c r="F146" s="2">
        <v>25</v>
      </c>
      <c r="G146" s="39">
        <f t="shared" si="77"/>
        <v>7500</v>
      </c>
      <c r="H146" s="2">
        <v>0</v>
      </c>
      <c r="I146" s="45">
        <f t="shared" si="78"/>
        <v>0</v>
      </c>
      <c r="J146" s="2"/>
      <c r="K146" s="51">
        <f t="shared" si="79"/>
        <v>0</v>
      </c>
      <c r="L146" s="8">
        <f t="shared" si="80"/>
        <v>25</v>
      </c>
      <c r="M146" s="5">
        <v>300</v>
      </c>
      <c r="N146" s="23">
        <f t="shared" si="81"/>
        <v>7500</v>
      </c>
      <c r="O146" s="1"/>
    </row>
    <row r="147" spans="1:15" ht="15.6" x14ac:dyDescent="0.3">
      <c r="A147" s="138" t="s">
        <v>223</v>
      </c>
      <c r="B147" s="106" t="s">
        <v>231</v>
      </c>
      <c r="C147" s="186" t="s">
        <v>12</v>
      </c>
      <c r="D147" s="2">
        <v>0</v>
      </c>
      <c r="E147" s="37">
        <f t="shared" si="76"/>
        <v>0</v>
      </c>
      <c r="F147" s="2">
        <v>15</v>
      </c>
      <c r="G147" s="39">
        <f t="shared" si="77"/>
        <v>3750</v>
      </c>
      <c r="H147" s="2">
        <v>0</v>
      </c>
      <c r="I147" s="45">
        <f t="shared" si="78"/>
        <v>0</v>
      </c>
      <c r="J147" s="2"/>
      <c r="K147" s="51">
        <f t="shared" si="79"/>
        <v>0</v>
      </c>
      <c r="L147" s="8">
        <f t="shared" si="80"/>
        <v>15</v>
      </c>
      <c r="M147" s="5">
        <v>250</v>
      </c>
      <c r="N147" s="23">
        <f t="shared" si="81"/>
        <v>3750</v>
      </c>
      <c r="O147" s="1"/>
    </row>
    <row r="148" spans="1:15" ht="15.6" x14ac:dyDescent="0.3">
      <c r="A148" s="138" t="s">
        <v>232</v>
      </c>
      <c r="B148" s="106" t="s">
        <v>233</v>
      </c>
      <c r="C148" s="186" t="s">
        <v>12</v>
      </c>
      <c r="D148" s="2">
        <v>3</v>
      </c>
      <c r="E148" s="37">
        <f t="shared" si="76"/>
        <v>960</v>
      </c>
      <c r="F148" s="2">
        <v>0</v>
      </c>
      <c r="G148" s="39">
        <f t="shared" si="77"/>
        <v>0</v>
      </c>
      <c r="H148" s="2">
        <v>3</v>
      </c>
      <c r="I148" s="45">
        <f t="shared" si="78"/>
        <v>960</v>
      </c>
      <c r="J148" s="2"/>
      <c r="K148" s="51">
        <f t="shared" si="79"/>
        <v>0</v>
      </c>
      <c r="L148" s="8">
        <f t="shared" si="80"/>
        <v>6</v>
      </c>
      <c r="M148" s="5">
        <v>320</v>
      </c>
      <c r="N148" s="23">
        <f t="shared" si="81"/>
        <v>1920</v>
      </c>
      <c r="O148" s="1"/>
    </row>
    <row r="149" spans="1:15" ht="15.6" x14ac:dyDescent="0.3">
      <c r="A149" s="138" t="s">
        <v>234</v>
      </c>
      <c r="B149" s="106" t="s">
        <v>235</v>
      </c>
      <c r="C149" s="186" t="s">
        <v>12</v>
      </c>
      <c r="D149" s="2">
        <v>0</v>
      </c>
      <c r="E149" s="37">
        <f t="shared" si="76"/>
        <v>0</v>
      </c>
      <c r="F149" s="2">
        <v>5</v>
      </c>
      <c r="G149" s="39">
        <f t="shared" si="77"/>
        <v>125</v>
      </c>
      <c r="H149" s="2">
        <v>0</v>
      </c>
      <c r="I149" s="45">
        <f t="shared" si="78"/>
        <v>0</v>
      </c>
      <c r="J149" s="2"/>
      <c r="K149" s="51">
        <f t="shared" si="79"/>
        <v>0</v>
      </c>
      <c r="L149" s="8">
        <f t="shared" si="80"/>
        <v>5</v>
      </c>
      <c r="M149" s="5">
        <v>25</v>
      </c>
      <c r="N149" s="23">
        <f t="shared" si="81"/>
        <v>125</v>
      </c>
      <c r="O149" s="1"/>
    </row>
    <row r="150" spans="1:15" ht="15.6" x14ac:dyDescent="0.3">
      <c r="A150" s="138" t="s">
        <v>234</v>
      </c>
      <c r="B150" s="106" t="s">
        <v>236</v>
      </c>
      <c r="C150" s="186" t="s">
        <v>12</v>
      </c>
      <c r="D150" s="2">
        <v>0</v>
      </c>
      <c r="E150" s="37">
        <f t="shared" si="76"/>
        <v>0</v>
      </c>
      <c r="F150" s="2">
        <v>5</v>
      </c>
      <c r="G150" s="39">
        <f t="shared" si="77"/>
        <v>100</v>
      </c>
      <c r="H150" s="2">
        <v>0</v>
      </c>
      <c r="I150" s="45">
        <f t="shared" si="78"/>
        <v>0</v>
      </c>
      <c r="J150" s="2"/>
      <c r="K150" s="51">
        <f t="shared" si="79"/>
        <v>0</v>
      </c>
      <c r="L150" s="8">
        <f t="shared" si="80"/>
        <v>5</v>
      </c>
      <c r="M150" s="5">
        <v>20</v>
      </c>
      <c r="N150" s="23">
        <f t="shared" si="81"/>
        <v>100</v>
      </c>
      <c r="O150" s="1"/>
    </row>
    <row r="151" spans="1:15" ht="15.6" x14ac:dyDescent="0.3">
      <c r="A151" s="138" t="s">
        <v>234</v>
      </c>
      <c r="B151" s="106" t="s">
        <v>237</v>
      </c>
      <c r="C151" s="186" t="s">
        <v>12</v>
      </c>
      <c r="D151" s="2">
        <v>0</v>
      </c>
      <c r="E151" s="37">
        <f t="shared" si="76"/>
        <v>0</v>
      </c>
      <c r="F151" s="2">
        <v>5</v>
      </c>
      <c r="G151" s="39">
        <f t="shared" si="77"/>
        <v>75</v>
      </c>
      <c r="H151" s="2">
        <v>0</v>
      </c>
      <c r="I151" s="45">
        <f t="shared" si="78"/>
        <v>0</v>
      </c>
      <c r="J151" s="2"/>
      <c r="K151" s="51">
        <f t="shared" si="79"/>
        <v>0</v>
      </c>
      <c r="L151" s="8">
        <f t="shared" si="80"/>
        <v>5</v>
      </c>
      <c r="M151" s="5">
        <v>15</v>
      </c>
      <c r="N151" s="23">
        <f t="shared" si="81"/>
        <v>75</v>
      </c>
      <c r="O151" s="1"/>
    </row>
    <row r="152" spans="1:15" ht="15.6" x14ac:dyDescent="0.3">
      <c r="A152" s="138" t="s">
        <v>238</v>
      </c>
      <c r="B152" s="106" t="s">
        <v>239</v>
      </c>
      <c r="C152" s="186" t="s">
        <v>12</v>
      </c>
      <c r="D152" s="2">
        <v>0</v>
      </c>
      <c r="E152" s="37">
        <f t="shared" si="76"/>
        <v>0</v>
      </c>
      <c r="F152" s="2">
        <v>5</v>
      </c>
      <c r="G152" s="39">
        <f t="shared" si="77"/>
        <v>125</v>
      </c>
      <c r="H152" s="2">
        <v>0</v>
      </c>
      <c r="I152" s="45">
        <f t="shared" si="78"/>
        <v>0</v>
      </c>
      <c r="J152" s="2"/>
      <c r="K152" s="51">
        <f t="shared" si="79"/>
        <v>0</v>
      </c>
      <c r="L152" s="8">
        <f t="shared" si="80"/>
        <v>5</v>
      </c>
      <c r="M152" s="5">
        <v>25</v>
      </c>
      <c r="N152" s="23">
        <f t="shared" si="81"/>
        <v>125</v>
      </c>
      <c r="O152" s="1"/>
    </row>
    <row r="153" spans="1:15" ht="15.6" x14ac:dyDescent="0.3">
      <c r="A153" s="138" t="s">
        <v>238</v>
      </c>
      <c r="B153" s="106" t="s">
        <v>240</v>
      </c>
      <c r="C153" s="186" t="s">
        <v>12</v>
      </c>
      <c r="D153" s="2">
        <v>0</v>
      </c>
      <c r="E153" s="37">
        <f t="shared" si="76"/>
        <v>0</v>
      </c>
      <c r="F153" s="2">
        <v>5</v>
      </c>
      <c r="G153" s="39">
        <f t="shared" si="77"/>
        <v>100</v>
      </c>
      <c r="H153" s="2">
        <v>0</v>
      </c>
      <c r="I153" s="45">
        <f t="shared" si="78"/>
        <v>0</v>
      </c>
      <c r="J153" s="2"/>
      <c r="K153" s="51">
        <f t="shared" si="79"/>
        <v>0</v>
      </c>
      <c r="L153" s="8">
        <f t="shared" si="80"/>
        <v>5</v>
      </c>
      <c r="M153" s="5">
        <v>20</v>
      </c>
      <c r="N153" s="23">
        <f t="shared" si="81"/>
        <v>100</v>
      </c>
      <c r="O153" s="1"/>
    </row>
    <row r="154" spans="1:15" ht="15.6" x14ac:dyDescent="0.3">
      <c r="A154" s="138" t="s">
        <v>238</v>
      </c>
      <c r="B154" s="106" t="s">
        <v>241</v>
      </c>
      <c r="C154" s="186" t="s">
        <v>12</v>
      </c>
      <c r="D154" s="2">
        <v>0</v>
      </c>
      <c r="E154" s="37">
        <f t="shared" si="76"/>
        <v>0</v>
      </c>
      <c r="F154" s="2">
        <v>5</v>
      </c>
      <c r="G154" s="39">
        <f t="shared" si="77"/>
        <v>50</v>
      </c>
      <c r="H154" s="2">
        <v>0</v>
      </c>
      <c r="I154" s="45">
        <f t="shared" si="78"/>
        <v>0</v>
      </c>
      <c r="J154" s="2"/>
      <c r="K154" s="51">
        <f t="shared" si="79"/>
        <v>0</v>
      </c>
      <c r="L154" s="8">
        <f t="shared" si="80"/>
        <v>5</v>
      </c>
      <c r="M154" s="5">
        <v>10</v>
      </c>
      <c r="N154" s="23">
        <f t="shared" si="81"/>
        <v>50</v>
      </c>
      <c r="O154" s="1"/>
    </row>
    <row r="155" spans="1:15" ht="15.6" x14ac:dyDescent="0.3">
      <c r="A155" s="138" t="s">
        <v>242</v>
      </c>
      <c r="B155" s="106" t="s">
        <v>243</v>
      </c>
      <c r="C155" s="186" t="s">
        <v>12</v>
      </c>
      <c r="D155" s="2">
        <v>0</v>
      </c>
      <c r="E155" s="37">
        <f t="shared" si="76"/>
        <v>0</v>
      </c>
      <c r="F155" s="2">
        <v>5</v>
      </c>
      <c r="G155" s="39">
        <f t="shared" si="77"/>
        <v>100</v>
      </c>
      <c r="H155" s="2">
        <v>0</v>
      </c>
      <c r="I155" s="45">
        <f t="shared" si="78"/>
        <v>0</v>
      </c>
      <c r="J155" s="2"/>
      <c r="K155" s="51">
        <f t="shared" si="79"/>
        <v>0</v>
      </c>
      <c r="L155" s="8">
        <f t="shared" si="80"/>
        <v>5</v>
      </c>
      <c r="M155" s="5">
        <v>20</v>
      </c>
      <c r="N155" s="23">
        <f t="shared" si="81"/>
        <v>100</v>
      </c>
      <c r="O155" s="1"/>
    </row>
    <row r="156" spans="1:15" ht="15.6" x14ac:dyDescent="0.3">
      <c r="A156" s="138" t="s">
        <v>242</v>
      </c>
      <c r="B156" s="106" t="s">
        <v>244</v>
      </c>
      <c r="C156" s="186" t="s">
        <v>12</v>
      </c>
      <c r="D156" s="2">
        <v>0</v>
      </c>
      <c r="E156" s="37">
        <f t="shared" si="76"/>
        <v>0</v>
      </c>
      <c r="F156" s="2">
        <v>5</v>
      </c>
      <c r="G156" s="39">
        <f t="shared" si="77"/>
        <v>75</v>
      </c>
      <c r="H156" s="2">
        <v>0</v>
      </c>
      <c r="I156" s="45">
        <f t="shared" si="78"/>
        <v>0</v>
      </c>
      <c r="J156" s="2"/>
      <c r="K156" s="51">
        <f t="shared" si="79"/>
        <v>0</v>
      </c>
      <c r="L156" s="8">
        <f t="shared" si="80"/>
        <v>5</v>
      </c>
      <c r="M156" s="5">
        <v>15</v>
      </c>
      <c r="N156" s="23">
        <f t="shared" si="81"/>
        <v>75</v>
      </c>
      <c r="O156" s="1"/>
    </row>
    <row r="157" spans="1:15" ht="15.6" x14ac:dyDescent="0.3">
      <c r="A157" s="138" t="s">
        <v>242</v>
      </c>
      <c r="B157" s="106" t="s">
        <v>245</v>
      </c>
      <c r="C157" s="186" t="s">
        <v>12</v>
      </c>
      <c r="D157" s="2">
        <v>0</v>
      </c>
      <c r="E157" s="37">
        <f t="shared" si="76"/>
        <v>0</v>
      </c>
      <c r="F157" s="2">
        <v>5</v>
      </c>
      <c r="G157" s="39">
        <f t="shared" si="77"/>
        <v>50</v>
      </c>
      <c r="H157" s="2">
        <v>0</v>
      </c>
      <c r="I157" s="45">
        <f t="shared" si="78"/>
        <v>0</v>
      </c>
      <c r="J157" s="2"/>
      <c r="K157" s="51">
        <f t="shared" si="79"/>
        <v>0</v>
      </c>
      <c r="L157" s="8">
        <f t="shared" si="80"/>
        <v>5</v>
      </c>
      <c r="M157" s="5">
        <v>10</v>
      </c>
      <c r="N157" s="23">
        <f t="shared" si="81"/>
        <v>50</v>
      </c>
      <c r="O157" s="1"/>
    </row>
    <row r="158" spans="1:15" ht="15.6" x14ac:dyDescent="0.3">
      <c r="A158" s="138" t="s">
        <v>56</v>
      </c>
      <c r="B158" s="106" t="s">
        <v>246</v>
      </c>
      <c r="C158" s="186" t="s">
        <v>12</v>
      </c>
      <c r="D158" s="2">
        <v>0</v>
      </c>
      <c r="E158" s="37">
        <f t="shared" si="76"/>
        <v>0</v>
      </c>
      <c r="F158" s="2">
        <v>2</v>
      </c>
      <c r="G158" s="39">
        <f t="shared" si="77"/>
        <v>1400</v>
      </c>
      <c r="H158" s="2">
        <v>0</v>
      </c>
      <c r="I158" s="45">
        <f t="shared" si="78"/>
        <v>0</v>
      </c>
      <c r="J158" s="2"/>
      <c r="K158" s="51">
        <f t="shared" si="79"/>
        <v>0</v>
      </c>
      <c r="L158" s="8">
        <f t="shared" si="80"/>
        <v>2</v>
      </c>
      <c r="M158" s="5">
        <v>700</v>
      </c>
      <c r="N158" s="23">
        <f t="shared" si="81"/>
        <v>1400</v>
      </c>
      <c r="O158" s="1"/>
    </row>
    <row r="159" spans="1:15" ht="15.6" x14ac:dyDescent="0.3">
      <c r="A159" s="147" t="s">
        <v>247</v>
      </c>
      <c r="B159" s="165" t="s">
        <v>248</v>
      </c>
      <c r="C159" s="191" t="s">
        <v>12</v>
      </c>
      <c r="D159" s="17">
        <v>0</v>
      </c>
      <c r="E159" s="37">
        <f t="shared" si="76"/>
        <v>0</v>
      </c>
      <c r="F159" s="17">
        <v>15</v>
      </c>
      <c r="G159" s="40">
        <f t="shared" si="77"/>
        <v>3000</v>
      </c>
      <c r="H159" s="17">
        <v>15</v>
      </c>
      <c r="I159" s="47">
        <f t="shared" si="78"/>
        <v>3000</v>
      </c>
      <c r="J159" s="17"/>
      <c r="K159" s="50">
        <f t="shared" si="79"/>
        <v>0</v>
      </c>
      <c r="L159" s="10">
        <f t="shared" si="80"/>
        <v>30</v>
      </c>
      <c r="M159" s="11">
        <v>200</v>
      </c>
      <c r="N159" s="24">
        <f t="shared" si="81"/>
        <v>6000</v>
      </c>
      <c r="O159" s="1"/>
    </row>
    <row r="160" spans="1:15" ht="15.6" x14ac:dyDescent="0.3">
      <c r="A160" s="138" t="s">
        <v>249</v>
      </c>
      <c r="B160" s="106" t="s">
        <v>250</v>
      </c>
      <c r="C160" s="184" t="s">
        <v>160</v>
      </c>
      <c r="D160" s="2">
        <v>0</v>
      </c>
      <c r="E160" s="63">
        <f t="shared" si="76"/>
        <v>0</v>
      </c>
      <c r="F160" s="2">
        <v>200</v>
      </c>
      <c r="G160" s="40">
        <f t="shared" si="77"/>
        <v>300000</v>
      </c>
      <c r="H160" s="2">
        <v>0</v>
      </c>
      <c r="I160" s="47">
        <f t="shared" si="78"/>
        <v>0</v>
      </c>
      <c r="J160" s="2"/>
      <c r="K160" s="50">
        <f t="shared" si="79"/>
        <v>0</v>
      </c>
      <c r="L160" s="2">
        <f t="shared" si="80"/>
        <v>200</v>
      </c>
      <c r="M160" s="3">
        <v>1500</v>
      </c>
      <c r="N160" s="23">
        <f t="shared" si="81"/>
        <v>300000</v>
      </c>
      <c r="O160" s="1"/>
    </row>
    <row r="161" spans="1:16" ht="15.6" x14ac:dyDescent="0.3">
      <c r="A161" s="138" t="s">
        <v>249</v>
      </c>
      <c r="B161" s="106" t="s">
        <v>251</v>
      </c>
      <c r="C161" s="184" t="s">
        <v>12</v>
      </c>
      <c r="D161" s="2">
        <v>0</v>
      </c>
      <c r="E161" s="63">
        <f t="shared" si="76"/>
        <v>0</v>
      </c>
      <c r="F161" s="2">
        <v>15</v>
      </c>
      <c r="G161" s="40">
        <f t="shared" si="77"/>
        <v>15000</v>
      </c>
      <c r="H161" s="2">
        <v>0</v>
      </c>
      <c r="I161" s="47">
        <f t="shared" si="78"/>
        <v>0</v>
      </c>
      <c r="J161" s="2"/>
      <c r="K161" s="50">
        <f t="shared" si="79"/>
        <v>0</v>
      </c>
      <c r="L161" s="2">
        <f t="shared" si="80"/>
        <v>15</v>
      </c>
      <c r="M161" s="3">
        <v>1000</v>
      </c>
      <c r="N161" s="23">
        <f t="shared" si="81"/>
        <v>15000</v>
      </c>
      <c r="O161" s="1"/>
    </row>
    <row r="162" spans="1:16" ht="15.6" x14ac:dyDescent="0.3">
      <c r="A162" s="138" t="s">
        <v>252</v>
      </c>
      <c r="B162" s="106" t="s">
        <v>253</v>
      </c>
      <c r="C162" s="184" t="s">
        <v>12</v>
      </c>
      <c r="D162" s="2">
        <v>0</v>
      </c>
      <c r="E162" s="63">
        <f t="shared" si="76"/>
        <v>0</v>
      </c>
      <c r="F162" s="2">
        <v>10</v>
      </c>
      <c r="G162" s="40">
        <f t="shared" si="77"/>
        <v>5000</v>
      </c>
      <c r="H162" s="2">
        <v>10</v>
      </c>
      <c r="I162" s="47">
        <f t="shared" si="78"/>
        <v>5000</v>
      </c>
      <c r="J162" s="2"/>
      <c r="K162" s="50">
        <f t="shared" si="79"/>
        <v>0</v>
      </c>
      <c r="L162" s="2">
        <f t="shared" si="80"/>
        <v>20</v>
      </c>
      <c r="M162" s="3">
        <v>500</v>
      </c>
      <c r="N162" s="23">
        <f t="shared" si="81"/>
        <v>10000</v>
      </c>
      <c r="O162" s="1"/>
    </row>
    <row r="163" spans="1:16" ht="15.6" x14ac:dyDescent="0.3">
      <c r="A163" s="138" t="s">
        <v>252</v>
      </c>
      <c r="B163" s="106" t="s">
        <v>254</v>
      </c>
      <c r="C163" s="184" t="s">
        <v>12</v>
      </c>
      <c r="D163" s="2">
        <v>0</v>
      </c>
      <c r="E163" s="63">
        <f t="shared" si="76"/>
        <v>0</v>
      </c>
      <c r="F163" s="2">
        <v>10</v>
      </c>
      <c r="G163" s="40">
        <f t="shared" si="77"/>
        <v>5000</v>
      </c>
      <c r="H163" s="2">
        <v>10</v>
      </c>
      <c r="I163" s="47">
        <f t="shared" si="78"/>
        <v>5000</v>
      </c>
      <c r="J163" s="2"/>
      <c r="K163" s="50">
        <f t="shared" si="79"/>
        <v>0</v>
      </c>
      <c r="L163" s="2">
        <f t="shared" si="80"/>
        <v>20</v>
      </c>
      <c r="M163" s="3">
        <v>500</v>
      </c>
      <c r="N163" s="23">
        <f t="shared" si="81"/>
        <v>10000</v>
      </c>
      <c r="O163" s="1"/>
    </row>
    <row r="164" spans="1:16" ht="15.6" x14ac:dyDescent="0.3">
      <c r="A164" s="138" t="s">
        <v>234</v>
      </c>
      <c r="B164" s="106" t="s">
        <v>255</v>
      </c>
      <c r="C164" s="184" t="s">
        <v>12</v>
      </c>
      <c r="D164" s="2">
        <v>0</v>
      </c>
      <c r="E164" s="63">
        <f t="shared" si="76"/>
        <v>0</v>
      </c>
      <c r="F164" s="2">
        <v>10</v>
      </c>
      <c r="G164" s="40">
        <f t="shared" si="77"/>
        <v>5000</v>
      </c>
      <c r="H164" s="2">
        <v>10</v>
      </c>
      <c r="I164" s="47">
        <f t="shared" si="78"/>
        <v>5000</v>
      </c>
      <c r="J164" s="2"/>
      <c r="K164" s="50">
        <f t="shared" si="79"/>
        <v>0</v>
      </c>
      <c r="L164" s="2">
        <f t="shared" si="80"/>
        <v>20</v>
      </c>
      <c r="M164" s="3">
        <v>500</v>
      </c>
      <c r="N164" s="23">
        <f t="shared" si="81"/>
        <v>10000</v>
      </c>
      <c r="O164" s="1"/>
    </row>
    <row r="165" spans="1:16" ht="16.2" thickBot="1" x14ac:dyDescent="0.35">
      <c r="A165" s="138" t="s">
        <v>238</v>
      </c>
      <c r="B165" s="106" t="s">
        <v>256</v>
      </c>
      <c r="C165" s="184" t="s">
        <v>12</v>
      </c>
      <c r="D165" s="2">
        <v>0</v>
      </c>
      <c r="E165" s="38">
        <f t="shared" si="76"/>
        <v>0</v>
      </c>
      <c r="F165" s="2">
        <v>10</v>
      </c>
      <c r="G165" s="39">
        <f t="shared" si="77"/>
        <v>5000</v>
      </c>
      <c r="H165" s="2">
        <v>10</v>
      </c>
      <c r="I165" s="45">
        <f t="shared" si="78"/>
        <v>5000</v>
      </c>
      <c r="J165" s="2"/>
      <c r="K165" s="55">
        <f t="shared" si="79"/>
        <v>0</v>
      </c>
      <c r="L165" s="2">
        <f t="shared" si="80"/>
        <v>20</v>
      </c>
      <c r="M165" s="3">
        <v>500</v>
      </c>
      <c r="N165" s="23">
        <f t="shared" si="81"/>
        <v>10000</v>
      </c>
      <c r="O165" s="1"/>
    </row>
    <row r="166" spans="1:16" ht="16.2" thickBot="1" x14ac:dyDescent="0.35">
      <c r="A166" s="141"/>
      <c r="B166" s="103"/>
      <c r="C166" s="187"/>
      <c r="D166" s="15"/>
      <c r="E166" s="36">
        <f>SUM(E137:E165)</f>
        <v>3210</v>
      </c>
      <c r="F166" s="4"/>
      <c r="G166" s="42">
        <f>SUM(G137:G165)</f>
        <v>503800</v>
      </c>
      <c r="H166" s="4"/>
      <c r="I166" s="46">
        <f>SUM(I137:I165)</f>
        <v>26280</v>
      </c>
      <c r="J166" s="4"/>
      <c r="K166" s="52">
        <f>SUM(K137:K165)</f>
        <v>0</v>
      </c>
      <c r="L166" s="83"/>
      <c r="M166" s="59"/>
      <c r="N166" s="9">
        <f>SUM(N137:N165)</f>
        <v>533290</v>
      </c>
      <c r="O166" s="1">
        <f t="shared" ref="O166:O185" si="82">SUM(E166+G166+I166+K166)</f>
        <v>533290</v>
      </c>
      <c r="P166" s="320">
        <v>2.2999999999999998</v>
      </c>
    </row>
    <row r="167" spans="1:16" ht="15.6" x14ac:dyDescent="0.3">
      <c r="A167" s="151"/>
      <c r="B167" s="115"/>
      <c r="C167" s="187"/>
      <c r="D167" s="15"/>
      <c r="E167" s="99"/>
      <c r="F167" s="4"/>
      <c r="G167" s="188"/>
      <c r="H167" s="4"/>
      <c r="I167" s="188"/>
      <c r="J167" s="4"/>
      <c r="K167" s="31"/>
      <c r="L167" s="2"/>
      <c r="M167" s="3"/>
      <c r="N167" s="96"/>
      <c r="O167" s="1"/>
    </row>
    <row r="168" spans="1:16" ht="15.6" x14ac:dyDescent="0.3">
      <c r="A168" s="138" t="s">
        <v>257</v>
      </c>
      <c r="B168" s="106" t="s">
        <v>258</v>
      </c>
      <c r="C168" s="186" t="s">
        <v>12</v>
      </c>
      <c r="D168" s="2">
        <v>0</v>
      </c>
      <c r="E168" s="38">
        <f>D168*M168</f>
        <v>0</v>
      </c>
      <c r="F168" s="2">
        <v>0</v>
      </c>
      <c r="G168" s="39">
        <f>F168*M168</f>
        <v>0</v>
      </c>
      <c r="H168" s="2">
        <v>1</v>
      </c>
      <c r="I168" s="45">
        <f>H168*M168</f>
        <v>15000</v>
      </c>
      <c r="J168" s="2">
        <v>0</v>
      </c>
      <c r="K168" s="50">
        <f>J168*M168</f>
        <v>0</v>
      </c>
      <c r="L168" s="17">
        <f t="shared" ref="L168:L169" si="83">D168+F168+H168+J168</f>
        <v>1</v>
      </c>
      <c r="M168" s="11">
        <v>15000</v>
      </c>
      <c r="N168" s="23">
        <f>L168*M168</f>
        <v>15000</v>
      </c>
      <c r="O168" s="1"/>
    </row>
    <row r="169" spans="1:16" ht="16.2" thickBot="1" x14ac:dyDescent="0.35">
      <c r="A169" s="138" t="s">
        <v>259</v>
      </c>
      <c r="B169" s="106" t="s">
        <v>260</v>
      </c>
      <c r="C169" s="186" t="s">
        <v>12</v>
      </c>
      <c r="D169" s="2">
        <v>0</v>
      </c>
      <c r="E169" s="192">
        <f>D169*M169</f>
        <v>0</v>
      </c>
      <c r="F169" s="2">
        <v>1</v>
      </c>
      <c r="G169" s="39">
        <f>F169*M169</f>
        <v>50000</v>
      </c>
      <c r="H169" s="2">
        <v>0</v>
      </c>
      <c r="I169" s="45">
        <f>H169*M169</f>
        <v>0</v>
      </c>
      <c r="J169" s="2">
        <v>0</v>
      </c>
      <c r="K169" s="50">
        <f>J169*M169</f>
        <v>0</v>
      </c>
      <c r="L169" s="17">
        <f t="shared" si="83"/>
        <v>1</v>
      </c>
      <c r="M169" s="5">
        <v>50000</v>
      </c>
      <c r="N169" s="24">
        <f>L169*M169</f>
        <v>50000</v>
      </c>
      <c r="O169" s="1"/>
    </row>
    <row r="170" spans="1:16" ht="16.2" thickBot="1" x14ac:dyDescent="0.35">
      <c r="A170" s="141"/>
      <c r="B170" s="103"/>
      <c r="C170" s="186"/>
      <c r="D170" s="27"/>
      <c r="E170" s="36">
        <f>SUM(E168:E169)</f>
        <v>0</v>
      </c>
      <c r="F170" s="8"/>
      <c r="G170" s="42">
        <f>SUM(G168:G169)</f>
        <v>50000</v>
      </c>
      <c r="H170" s="2"/>
      <c r="I170" s="46">
        <f>SUM(I168:I169)</f>
        <v>15000</v>
      </c>
      <c r="J170" s="32"/>
      <c r="K170" s="52">
        <f>SUM(K168:K169)</f>
        <v>0</v>
      </c>
      <c r="L170" s="17"/>
      <c r="M170" s="11"/>
      <c r="N170" s="9">
        <f>SUM(N168:N169)</f>
        <v>65000</v>
      </c>
      <c r="O170" s="1">
        <f t="shared" si="82"/>
        <v>65000</v>
      </c>
      <c r="P170" s="320">
        <v>2.2999999999999998</v>
      </c>
    </row>
    <row r="171" spans="1:16" ht="16.2" thickBot="1" x14ac:dyDescent="0.35">
      <c r="A171" s="333" t="s">
        <v>975</v>
      </c>
      <c r="B171" s="333" t="s">
        <v>976</v>
      </c>
      <c r="C171" s="341" t="s">
        <v>12</v>
      </c>
      <c r="D171" s="228">
        <v>1</v>
      </c>
      <c r="E171" s="367">
        <f t="shared" ref="E171" si="84">D171*M171</f>
        <v>10500</v>
      </c>
      <c r="F171" s="253"/>
      <c r="G171" s="368">
        <v>0</v>
      </c>
      <c r="H171" s="253"/>
      <c r="I171" s="369">
        <f t="shared" ref="I171" si="85">H171*M171</f>
        <v>0</v>
      </c>
      <c r="J171" s="253"/>
      <c r="K171" s="363">
        <f t="shared" ref="K171" si="86">J171*M171</f>
        <v>0</v>
      </c>
      <c r="L171" s="10">
        <f t="shared" ref="L171" si="87">D171+F171+H171+J171</f>
        <v>1</v>
      </c>
      <c r="M171" s="354">
        <v>10500</v>
      </c>
      <c r="N171" s="370">
        <f t="shared" ref="N171" si="88">L171*M171</f>
        <v>10500</v>
      </c>
      <c r="O171" s="1"/>
    </row>
    <row r="172" spans="1:16" ht="15.6" x14ac:dyDescent="0.3">
      <c r="A172" s="141"/>
      <c r="B172" s="103"/>
      <c r="C172" s="186"/>
      <c r="D172" s="27"/>
      <c r="E172" s="6"/>
      <c r="F172" s="33"/>
      <c r="G172" s="26"/>
      <c r="H172" s="33"/>
      <c r="I172" s="6"/>
      <c r="J172" s="12"/>
      <c r="K172" s="6"/>
      <c r="L172" s="10"/>
      <c r="M172" s="11"/>
      <c r="N172" s="22"/>
      <c r="O172" s="1"/>
    </row>
    <row r="173" spans="1:16" ht="15.6" x14ac:dyDescent="0.3">
      <c r="A173" s="138" t="s">
        <v>261</v>
      </c>
      <c r="B173" s="104" t="s">
        <v>262</v>
      </c>
      <c r="C173" s="186" t="s">
        <v>12</v>
      </c>
      <c r="D173" s="27">
        <v>0</v>
      </c>
      <c r="E173" s="38">
        <f>D173*M173</f>
        <v>0</v>
      </c>
      <c r="F173" s="8">
        <v>0</v>
      </c>
      <c r="G173" s="40">
        <v>0</v>
      </c>
      <c r="H173" s="28">
        <v>1</v>
      </c>
      <c r="I173" s="45">
        <f>H173*M173</f>
        <v>80000</v>
      </c>
      <c r="J173" s="28">
        <v>0</v>
      </c>
      <c r="K173" s="55">
        <f>J173*M173</f>
        <v>0</v>
      </c>
      <c r="L173" s="10">
        <f>D173+F173+H173+J173</f>
        <v>1</v>
      </c>
      <c r="M173" s="5">
        <v>80000</v>
      </c>
      <c r="N173" s="23">
        <f>L173*M173</f>
        <v>80000</v>
      </c>
      <c r="O173" s="1"/>
    </row>
    <row r="174" spans="1:16" ht="16.2" thickBot="1" x14ac:dyDescent="0.35">
      <c r="A174" s="138" t="s">
        <v>261</v>
      </c>
      <c r="B174" s="106" t="s">
        <v>263</v>
      </c>
      <c r="C174" s="186" t="s">
        <v>12</v>
      </c>
      <c r="D174" s="27">
        <v>0</v>
      </c>
      <c r="E174" s="63">
        <f>D174*M174</f>
        <v>0</v>
      </c>
      <c r="F174" s="28">
        <v>1</v>
      </c>
      <c r="G174" s="40">
        <v>75000</v>
      </c>
      <c r="H174" s="33">
        <v>0</v>
      </c>
      <c r="I174" s="47">
        <f>H174*M174</f>
        <v>0</v>
      </c>
      <c r="J174" s="33">
        <v>0</v>
      </c>
      <c r="K174" s="72">
        <f>J174*M174</f>
        <v>0</v>
      </c>
      <c r="L174" s="10">
        <f>D174+F174+H174+J174</f>
        <v>1</v>
      </c>
      <c r="M174" s="11">
        <v>75000</v>
      </c>
      <c r="N174" s="24">
        <f>L174*M174</f>
        <v>75000</v>
      </c>
      <c r="O174" s="1"/>
    </row>
    <row r="175" spans="1:16" ht="16.2" thickBot="1" x14ac:dyDescent="0.35">
      <c r="A175" s="141"/>
      <c r="B175" s="103"/>
      <c r="C175" s="186"/>
      <c r="D175" s="27"/>
      <c r="E175" s="36">
        <f>SUM(E173:E174)</f>
        <v>0</v>
      </c>
      <c r="F175" s="4"/>
      <c r="G175" s="77">
        <f>SUM(G173:G174)</f>
        <v>75000</v>
      </c>
      <c r="H175" s="28"/>
      <c r="I175" s="46">
        <f>SUM(I173:I174)</f>
        <v>80000</v>
      </c>
      <c r="J175" s="28"/>
      <c r="K175" s="52">
        <f>SUM(K173:K174)</f>
        <v>0</v>
      </c>
      <c r="L175" s="8"/>
      <c r="M175" s="5"/>
      <c r="N175" s="9">
        <f>SUM(N173:N174)</f>
        <v>155000</v>
      </c>
      <c r="O175" s="1">
        <f t="shared" si="82"/>
        <v>155000</v>
      </c>
      <c r="P175" s="322">
        <v>2.6</v>
      </c>
    </row>
    <row r="176" spans="1:16" ht="15.6" x14ac:dyDescent="0.3">
      <c r="A176" s="141"/>
      <c r="B176" s="103"/>
      <c r="C176" s="186"/>
      <c r="D176" s="2"/>
      <c r="E176" s="188"/>
      <c r="F176" s="17"/>
      <c r="G176" s="26"/>
      <c r="H176" s="17"/>
      <c r="I176" s="26"/>
      <c r="J176" s="17"/>
      <c r="K176" s="97"/>
      <c r="L176" s="2"/>
      <c r="M176" s="5"/>
      <c r="N176" s="73"/>
      <c r="O176" s="1"/>
    </row>
    <row r="177" spans="1:16" ht="15.6" x14ac:dyDescent="0.3">
      <c r="A177" s="333" t="s">
        <v>264</v>
      </c>
      <c r="B177" s="334" t="s">
        <v>265</v>
      </c>
      <c r="C177" s="341" t="s">
        <v>12</v>
      </c>
      <c r="D177" s="228">
        <v>3</v>
      </c>
      <c r="E177" s="348">
        <f t="shared" ref="E177:E184" si="89">D177*M177</f>
        <v>750000</v>
      </c>
      <c r="F177" s="253">
        <v>0</v>
      </c>
      <c r="G177" s="336">
        <f t="shared" ref="G177:G184" si="90">F177*M177</f>
        <v>0</v>
      </c>
      <c r="H177" s="253">
        <v>4</v>
      </c>
      <c r="I177" s="337">
        <f t="shared" ref="I177:I184" si="91">H177*M177</f>
        <v>1000000</v>
      </c>
      <c r="J177" s="8">
        <v>0</v>
      </c>
      <c r="K177" s="51">
        <f t="shared" ref="K177:K184" si="92">J177*M177</f>
        <v>0</v>
      </c>
      <c r="L177" s="20">
        <f t="shared" ref="L177:L181" si="93">D177+F177+H177+J177</f>
        <v>7</v>
      </c>
      <c r="M177" s="7">
        <v>250000</v>
      </c>
      <c r="N177" s="23">
        <f t="shared" ref="N177:N184" si="94">L177*M177</f>
        <v>1750000</v>
      </c>
      <c r="O177" s="1"/>
    </row>
    <row r="178" spans="1:16" ht="15.6" x14ac:dyDescent="0.3">
      <c r="A178" s="138" t="s">
        <v>266</v>
      </c>
      <c r="B178" s="106" t="s">
        <v>267</v>
      </c>
      <c r="C178" s="186" t="s">
        <v>12</v>
      </c>
      <c r="D178" s="2">
        <v>0</v>
      </c>
      <c r="E178" s="38">
        <f t="shared" si="89"/>
        <v>0</v>
      </c>
      <c r="F178" s="2">
        <v>0</v>
      </c>
      <c r="G178" s="39">
        <f t="shared" si="90"/>
        <v>0</v>
      </c>
      <c r="H178" s="2">
        <v>1</v>
      </c>
      <c r="I178" s="45">
        <f t="shared" si="91"/>
        <v>8000</v>
      </c>
      <c r="J178" s="2">
        <v>0</v>
      </c>
      <c r="K178" s="51">
        <f t="shared" si="92"/>
        <v>0</v>
      </c>
      <c r="L178" s="2">
        <f t="shared" si="93"/>
        <v>1</v>
      </c>
      <c r="M178" s="5">
        <v>8000</v>
      </c>
      <c r="N178" s="23">
        <f t="shared" si="94"/>
        <v>8000</v>
      </c>
      <c r="O178" s="1"/>
    </row>
    <row r="179" spans="1:16" ht="15.6" x14ac:dyDescent="0.3">
      <c r="A179" s="138" t="s">
        <v>266</v>
      </c>
      <c r="B179" s="106" t="s">
        <v>268</v>
      </c>
      <c r="C179" s="186" t="s">
        <v>12</v>
      </c>
      <c r="D179" s="2">
        <v>0</v>
      </c>
      <c r="E179" s="38">
        <f t="shared" si="89"/>
        <v>0</v>
      </c>
      <c r="F179" s="2">
        <v>0</v>
      </c>
      <c r="G179" s="39">
        <f t="shared" si="90"/>
        <v>0</v>
      </c>
      <c r="H179" s="2">
        <v>1</v>
      </c>
      <c r="I179" s="45">
        <f t="shared" si="91"/>
        <v>10000</v>
      </c>
      <c r="J179" s="2">
        <v>0</v>
      </c>
      <c r="K179" s="51">
        <f t="shared" si="92"/>
        <v>0</v>
      </c>
      <c r="L179" s="2">
        <f t="shared" si="93"/>
        <v>1</v>
      </c>
      <c r="M179" s="5">
        <v>10000</v>
      </c>
      <c r="N179" s="23">
        <f t="shared" si="94"/>
        <v>10000</v>
      </c>
      <c r="O179" s="1"/>
    </row>
    <row r="180" spans="1:16" ht="15.6" x14ac:dyDescent="0.3">
      <c r="A180" s="333" t="s">
        <v>264</v>
      </c>
      <c r="B180" s="334" t="s">
        <v>962</v>
      </c>
      <c r="C180" s="341" t="s">
        <v>12</v>
      </c>
      <c r="D180" s="207">
        <v>0</v>
      </c>
      <c r="E180" s="348">
        <f t="shared" si="89"/>
        <v>0</v>
      </c>
      <c r="F180" s="207">
        <v>0</v>
      </c>
      <c r="G180" s="336">
        <f t="shared" si="90"/>
        <v>0</v>
      </c>
      <c r="H180" s="207">
        <v>0</v>
      </c>
      <c r="I180" s="337">
        <f t="shared" si="91"/>
        <v>0</v>
      </c>
      <c r="J180" s="2">
        <v>0</v>
      </c>
      <c r="K180" s="51">
        <f t="shared" si="92"/>
        <v>0</v>
      </c>
      <c r="L180" s="2">
        <f t="shared" si="93"/>
        <v>0</v>
      </c>
      <c r="M180" s="5">
        <v>120000</v>
      </c>
      <c r="N180" s="349">
        <f t="shared" si="94"/>
        <v>0</v>
      </c>
      <c r="O180" s="1"/>
    </row>
    <row r="181" spans="1:16" ht="15.6" x14ac:dyDescent="0.3">
      <c r="A181" s="138" t="s">
        <v>269</v>
      </c>
      <c r="B181" s="106" t="s">
        <v>270</v>
      </c>
      <c r="C181" s="186" t="s">
        <v>12</v>
      </c>
      <c r="D181" s="2">
        <v>3</v>
      </c>
      <c r="E181" s="38">
        <f t="shared" si="89"/>
        <v>225000</v>
      </c>
      <c r="F181" s="2">
        <v>0</v>
      </c>
      <c r="G181" s="39">
        <f t="shared" si="90"/>
        <v>0</v>
      </c>
      <c r="H181" s="2">
        <v>1</v>
      </c>
      <c r="I181" s="45">
        <f t="shared" si="91"/>
        <v>75000</v>
      </c>
      <c r="J181" s="2">
        <v>0</v>
      </c>
      <c r="K181" s="51">
        <f t="shared" si="92"/>
        <v>0</v>
      </c>
      <c r="L181" s="2">
        <f t="shared" si="93"/>
        <v>4</v>
      </c>
      <c r="M181" s="5">
        <v>75000</v>
      </c>
      <c r="N181" s="23">
        <f t="shared" si="94"/>
        <v>300000</v>
      </c>
      <c r="O181" s="1"/>
    </row>
    <row r="182" spans="1:16" ht="15.6" x14ac:dyDescent="0.3">
      <c r="A182" s="138" t="s">
        <v>271</v>
      </c>
      <c r="B182" s="106" t="s">
        <v>272</v>
      </c>
      <c r="C182" s="184" t="s">
        <v>12</v>
      </c>
      <c r="D182" s="21">
        <v>2</v>
      </c>
      <c r="E182" s="38">
        <f t="shared" si="89"/>
        <v>120000</v>
      </c>
      <c r="F182" s="2">
        <v>2</v>
      </c>
      <c r="G182" s="39">
        <f t="shared" si="90"/>
        <v>120000</v>
      </c>
      <c r="H182" s="2">
        <v>1</v>
      </c>
      <c r="I182" s="45">
        <f t="shared" si="91"/>
        <v>60000</v>
      </c>
      <c r="J182" s="2">
        <v>0</v>
      </c>
      <c r="K182" s="51">
        <f t="shared" si="92"/>
        <v>0</v>
      </c>
      <c r="L182" s="2">
        <f>D182+F182+H182+J182</f>
        <v>5</v>
      </c>
      <c r="M182" s="3">
        <v>60000</v>
      </c>
      <c r="N182" s="23">
        <f t="shared" si="94"/>
        <v>300000</v>
      </c>
      <c r="O182" s="1"/>
    </row>
    <row r="183" spans="1:16" ht="15.6" x14ac:dyDescent="0.3">
      <c r="A183" s="138" t="s">
        <v>273</v>
      </c>
      <c r="B183" s="106" t="s">
        <v>274</v>
      </c>
      <c r="C183" s="184" t="s">
        <v>12</v>
      </c>
      <c r="D183" s="30">
        <v>1</v>
      </c>
      <c r="E183" s="38">
        <f t="shared" si="89"/>
        <v>25000</v>
      </c>
      <c r="F183" s="4">
        <v>0</v>
      </c>
      <c r="G183" s="39">
        <f t="shared" si="90"/>
        <v>0</v>
      </c>
      <c r="H183" s="4">
        <v>0</v>
      </c>
      <c r="I183" s="45">
        <f t="shared" si="91"/>
        <v>0</v>
      </c>
      <c r="J183" s="4">
        <v>0</v>
      </c>
      <c r="K183" s="51">
        <f t="shared" si="92"/>
        <v>0</v>
      </c>
      <c r="L183" s="8">
        <f>D183+F183+H183+J183</f>
        <v>1</v>
      </c>
      <c r="M183" s="5">
        <v>25000</v>
      </c>
      <c r="N183" s="23">
        <f t="shared" si="94"/>
        <v>25000</v>
      </c>
      <c r="O183" s="1"/>
    </row>
    <row r="184" spans="1:16" ht="16.2" thickBot="1" x14ac:dyDescent="0.35">
      <c r="A184" s="138" t="s">
        <v>275</v>
      </c>
      <c r="B184" s="106" t="s">
        <v>276</v>
      </c>
      <c r="C184" s="184" t="s">
        <v>12</v>
      </c>
      <c r="D184" s="2">
        <v>0</v>
      </c>
      <c r="E184" s="38">
        <f t="shared" si="89"/>
        <v>0</v>
      </c>
      <c r="F184" s="2">
        <v>0</v>
      </c>
      <c r="G184" s="40">
        <f t="shared" si="90"/>
        <v>0</v>
      </c>
      <c r="H184" s="2">
        <v>1</v>
      </c>
      <c r="I184" s="47">
        <f t="shared" si="91"/>
        <v>80000</v>
      </c>
      <c r="J184" s="2">
        <v>0</v>
      </c>
      <c r="K184" s="50">
        <f t="shared" si="92"/>
        <v>0</v>
      </c>
      <c r="L184" s="8">
        <f t="shared" ref="L184" si="95">D184+F184+H184+J184</f>
        <v>1</v>
      </c>
      <c r="M184" s="3">
        <v>80000</v>
      </c>
      <c r="N184" s="24">
        <f t="shared" si="94"/>
        <v>80000</v>
      </c>
      <c r="O184" s="1"/>
    </row>
    <row r="185" spans="1:16" ht="16.2" thickBot="1" x14ac:dyDescent="0.35">
      <c r="A185" s="141"/>
      <c r="B185" s="103" t="s">
        <v>152</v>
      </c>
      <c r="C185" s="187"/>
      <c r="D185" s="15"/>
      <c r="E185" s="36">
        <f>SUM(E177:E184)</f>
        <v>1120000</v>
      </c>
      <c r="F185" s="4"/>
      <c r="G185" s="42">
        <f>SUM(G177:G184)</f>
        <v>120000</v>
      </c>
      <c r="H185" s="4"/>
      <c r="I185" s="46">
        <f>SUM(I177:I184)</f>
        <v>1233000</v>
      </c>
      <c r="J185" s="4"/>
      <c r="K185" s="52">
        <f>SUM(K177:K184)</f>
        <v>0</v>
      </c>
      <c r="L185" s="20"/>
      <c r="M185" s="7"/>
      <c r="N185" s="9">
        <f>SUM(N177:N184)</f>
        <v>2473000</v>
      </c>
      <c r="O185" s="1">
        <f t="shared" si="82"/>
        <v>2473000</v>
      </c>
      <c r="P185" s="320">
        <v>2.2999999999999998</v>
      </c>
    </row>
    <row r="186" spans="1:16" ht="15.6" x14ac:dyDescent="0.3">
      <c r="A186" s="138" t="s">
        <v>278</v>
      </c>
      <c r="B186" s="106" t="s">
        <v>279</v>
      </c>
      <c r="C186" s="186" t="s">
        <v>12</v>
      </c>
      <c r="D186" s="2">
        <v>0</v>
      </c>
      <c r="E186" s="35">
        <f t="shared" ref="E186:E203" si="96">D186*M186</f>
        <v>0</v>
      </c>
      <c r="F186" s="2">
        <v>0</v>
      </c>
      <c r="G186" s="41">
        <f t="shared" ref="G186:G203" si="97">F186*M186</f>
        <v>0</v>
      </c>
      <c r="H186" s="2">
        <v>2</v>
      </c>
      <c r="I186" s="44">
        <f t="shared" ref="I186" si="98">H186*M186</f>
        <v>10000</v>
      </c>
      <c r="J186" s="2"/>
      <c r="K186" s="49">
        <f t="shared" ref="K186:K203" si="99">J186*M186</f>
        <v>0</v>
      </c>
      <c r="L186" s="2">
        <f t="shared" ref="L186:L203" si="100">D186+F186+H186+J186</f>
        <v>2</v>
      </c>
      <c r="M186" s="5">
        <v>5000</v>
      </c>
      <c r="N186" s="22">
        <f t="shared" ref="N186:N203" si="101">L186*M186</f>
        <v>10000</v>
      </c>
      <c r="O186" s="1"/>
    </row>
    <row r="187" spans="1:16" ht="15.6" x14ac:dyDescent="0.3">
      <c r="A187" s="138" t="s">
        <v>280</v>
      </c>
      <c r="B187" s="106" t="s">
        <v>281</v>
      </c>
      <c r="C187" s="186" t="s">
        <v>12</v>
      </c>
      <c r="D187" s="2">
        <v>15</v>
      </c>
      <c r="E187" s="35">
        <f t="shared" si="96"/>
        <v>7500</v>
      </c>
      <c r="F187" s="2">
        <v>0</v>
      </c>
      <c r="G187" s="41">
        <f t="shared" si="97"/>
        <v>0</v>
      </c>
      <c r="H187" s="2">
        <v>0</v>
      </c>
      <c r="I187" s="45">
        <f>H187*M187</f>
        <v>0</v>
      </c>
      <c r="J187" s="2"/>
      <c r="K187" s="49">
        <f t="shared" si="99"/>
        <v>0</v>
      </c>
      <c r="L187" s="2">
        <f t="shared" si="100"/>
        <v>15</v>
      </c>
      <c r="M187" s="3">
        <v>500</v>
      </c>
      <c r="N187" s="23">
        <f t="shared" si="101"/>
        <v>7500</v>
      </c>
      <c r="O187" s="1"/>
    </row>
    <row r="188" spans="1:16" ht="15.6" x14ac:dyDescent="0.3">
      <c r="A188" s="138" t="s">
        <v>282</v>
      </c>
      <c r="B188" s="106" t="s">
        <v>283</v>
      </c>
      <c r="C188" s="186" t="s">
        <v>12</v>
      </c>
      <c r="D188" s="2">
        <v>0</v>
      </c>
      <c r="E188" s="35">
        <f t="shared" si="96"/>
        <v>0</v>
      </c>
      <c r="F188" s="2">
        <v>0</v>
      </c>
      <c r="G188" s="41">
        <f t="shared" si="97"/>
        <v>0</v>
      </c>
      <c r="H188" s="2">
        <v>1</v>
      </c>
      <c r="I188" s="45">
        <f t="shared" ref="I188:I203" si="102">H188*M188</f>
        <v>2500</v>
      </c>
      <c r="J188" s="2"/>
      <c r="K188" s="49">
        <f t="shared" si="99"/>
        <v>0</v>
      </c>
      <c r="L188" s="2">
        <f t="shared" si="100"/>
        <v>1</v>
      </c>
      <c r="M188" s="3">
        <v>2500</v>
      </c>
      <c r="N188" s="23">
        <f t="shared" si="101"/>
        <v>2500</v>
      </c>
      <c r="O188" s="1"/>
    </row>
    <row r="189" spans="1:16" ht="15.6" x14ac:dyDescent="0.3">
      <c r="A189" s="138" t="s">
        <v>284</v>
      </c>
      <c r="B189" s="106" t="s">
        <v>285</v>
      </c>
      <c r="C189" s="186" t="s">
        <v>12</v>
      </c>
      <c r="D189" s="2">
        <v>1</v>
      </c>
      <c r="E189" s="35">
        <f t="shared" si="96"/>
        <v>7000</v>
      </c>
      <c r="F189" s="2">
        <v>0</v>
      </c>
      <c r="G189" s="41">
        <f t="shared" si="97"/>
        <v>0</v>
      </c>
      <c r="H189" s="2">
        <v>0</v>
      </c>
      <c r="I189" s="45">
        <f t="shared" si="102"/>
        <v>0</v>
      </c>
      <c r="J189" s="2"/>
      <c r="K189" s="49">
        <f t="shared" si="99"/>
        <v>0</v>
      </c>
      <c r="L189" s="2">
        <f t="shared" si="100"/>
        <v>1</v>
      </c>
      <c r="M189" s="3">
        <v>7000</v>
      </c>
      <c r="N189" s="23">
        <f t="shared" si="101"/>
        <v>7000</v>
      </c>
      <c r="O189" s="1"/>
    </row>
    <row r="190" spans="1:16" ht="15.6" x14ac:dyDescent="0.3">
      <c r="A190" s="138" t="s">
        <v>286</v>
      </c>
      <c r="B190" s="106" t="s">
        <v>287</v>
      </c>
      <c r="C190" s="186" t="s">
        <v>288</v>
      </c>
      <c r="D190" s="2">
        <v>2</v>
      </c>
      <c r="E190" s="35">
        <f t="shared" si="96"/>
        <v>2000</v>
      </c>
      <c r="F190" s="2">
        <v>0</v>
      </c>
      <c r="G190" s="41">
        <f t="shared" si="97"/>
        <v>0</v>
      </c>
      <c r="H190" s="2">
        <v>2</v>
      </c>
      <c r="I190" s="45">
        <f t="shared" si="102"/>
        <v>2000</v>
      </c>
      <c r="J190" s="2"/>
      <c r="K190" s="49">
        <f t="shared" si="99"/>
        <v>0</v>
      </c>
      <c r="L190" s="2">
        <f t="shared" si="100"/>
        <v>4</v>
      </c>
      <c r="M190" s="3">
        <v>1000</v>
      </c>
      <c r="N190" s="23">
        <f t="shared" si="101"/>
        <v>4000</v>
      </c>
      <c r="O190" s="1"/>
    </row>
    <row r="191" spans="1:16" ht="15.6" x14ac:dyDescent="0.3">
      <c r="A191" s="152" t="s">
        <v>289</v>
      </c>
      <c r="B191" s="169" t="s">
        <v>290</v>
      </c>
      <c r="C191" s="193" t="s">
        <v>12</v>
      </c>
      <c r="D191" s="84">
        <v>0</v>
      </c>
      <c r="E191" s="38">
        <f t="shared" si="96"/>
        <v>0</v>
      </c>
      <c r="F191" s="190">
        <v>0</v>
      </c>
      <c r="G191" s="41">
        <f t="shared" si="97"/>
        <v>0</v>
      </c>
      <c r="H191" s="190">
        <v>2</v>
      </c>
      <c r="I191" s="45">
        <f t="shared" si="102"/>
        <v>6000</v>
      </c>
      <c r="J191" s="190"/>
      <c r="K191" s="49">
        <f t="shared" si="99"/>
        <v>0</v>
      </c>
      <c r="L191" s="2">
        <f t="shared" si="100"/>
        <v>2</v>
      </c>
      <c r="M191" s="59">
        <v>3000</v>
      </c>
      <c r="N191" s="23">
        <f t="shared" si="101"/>
        <v>6000</v>
      </c>
      <c r="O191" s="1"/>
    </row>
    <row r="192" spans="1:16" ht="15.6" x14ac:dyDescent="0.3">
      <c r="A192" s="138" t="s">
        <v>291</v>
      </c>
      <c r="B192" s="106" t="s">
        <v>292</v>
      </c>
      <c r="C192" s="186" t="s">
        <v>12</v>
      </c>
      <c r="D192" s="2">
        <v>2</v>
      </c>
      <c r="E192" s="35">
        <f t="shared" si="96"/>
        <v>9000</v>
      </c>
      <c r="F192" s="2">
        <v>0</v>
      </c>
      <c r="G192" s="41">
        <f t="shared" si="97"/>
        <v>0</v>
      </c>
      <c r="H192" s="2">
        <v>2</v>
      </c>
      <c r="I192" s="45">
        <f t="shared" si="102"/>
        <v>9000</v>
      </c>
      <c r="J192" s="2"/>
      <c r="K192" s="49">
        <f t="shared" si="99"/>
        <v>0</v>
      </c>
      <c r="L192" s="2">
        <f t="shared" si="100"/>
        <v>4</v>
      </c>
      <c r="M192" s="3">
        <v>4500</v>
      </c>
      <c r="N192" s="23">
        <f t="shared" si="101"/>
        <v>18000</v>
      </c>
      <c r="O192" s="1"/>
    </row>
    <row r="193" spans="1:21" ht="15.6" x14ac:dyDescent="0.3">
      <c r="A193" s="138" t="s">
        <v>753</v>
      </c>
      <c r="B193" s="164" t="s">
        <v>749</v>
      </c>
      <c r="C193" s="184" t="s">
        <v>14</v>
      </c>
      <c r="D193" s="2">
        <v>6</v>
      </c>
      <c r="E193" s="74">
        <f t="shared" si="96"/>
        <v>54000</v>
      </c>
      <c r="F193" s="33">
        <v>0</v>
      </c>
      <c r="G193" s="41">
        <f t="shared" si="97"/>
        <v>0</v>
      </c>
      <c r="H193" s="33">
        <v>6</v>
      </c>
      <c r="I193" s="45">
        <f t="shared" si="102"/>
        <v>54000</v>
      </c>
      <c r="J193" s="33"/>
      <c r="K193" s="49">
        <f t="shared" si="99"/>
        <v>0</v>
      </c>
      <c r="L193" s="2">
        <f t="shared" si="100"/>
        <v>12</v>
      </c>
      <c r="M193" s="11">
        <v>9000</v>
      </c>
      <c r="N193" s="23">
        <f t="shared" si="101"/>
        <v>108000</v>
      </c>
      <c r="O193" s="1"/>
    </row>
    <row r="194" spans="1:21" ht="15.6" x14ac:dyDescent="0.3">
      <c r="A194" s="138" t="s">
        <v>293</v>
      </c>
      <c r="B194" s="164" t="s">
        <v>294</v>
      </c>
      <c r="C194" s="186" t="s">
        <v>12</v>
      </c>
      <c r="D194" s="2">
        <v>80</v>
      </c>
      <c r="E194" s="74">
        <f t="shared" si="96"/>
        <v>8000</v>
      </c>
      <c r="F194" s="33">
        <v>0</v>
      </c>
      <c r="G194" s="41">
        <f t="shared" si="97"/>
        <v>0</v>
      </c>
      <c r="H194" s="33">
        <v>0</v>
      </c>
      <c r="I194" s="45">
        <f t="shared" si="102"/>
        <v>0</v>
      </c>
      <c r="J194" s="33"/>
      <c r="K194" s="49">
        <f t="shared" si="99"/>
        <v>0</v>
      </c>
      <c r="L194" s="2">
        <f t="shared" si="100"/>
        <v>80</v>
      </c>
      <c r="M194" s="11">
        <v>100</v>
      </c>
      <c r="N194" s="23">
        <f t="shared" si="101"/>
        <v>8000</v>
      </c>
      <c r="O194" s="1"/>
    </row>
    <row r="195" spans="1:21" ht="15.6" x14ac:dyDescent="0.3">
      <c r="A195" s="138" t="s">
        <v>295</v>
      </c>
      <c r="B195" s="164" t="s">
        <v>296</v>
      </c>
      <c r="C195" s="186" t="s">
        <v>12</v>
      </c>
      <c r="D195" s="2">
        <v>5</v>
      </c>
      <c r="E195" s="74">
        <f t="shared" si="96"/>
        <v>500</v>
      </c>
      <c r="F195" s="33">
        <v>0</v>
      </c>
      <c r="G195" s="41">
        <f t="shared" si="97"/>
        <v>0</v>
      </c>
      <c r="H195" s="33">
        <v>5</v>
      </c>
      <c r="I195" s="45">
        <f t="shared" si="102"/>
        <v>500</v>
      </c>
      <c r="J195" s="33"/>
      <c r="K195" s="49">
        <f t="shared" si="99"/>
        <v>0</v>
      </c>
      <c r="L195" s="2">
        <f t="shared" si="100"/>
        <v>10</v>
      </c>
      <c r="M195" s="11">
        <v>100</v>
      </c>
      <c r="N195" s="23">
        <f t="shared" si="101"/>
        <v>1000</v>
      </c>
      <c r="O195" s="1"/>
    </row>
    <row r="196" spans="1:21" ht="15.6" x14ac:dyDescent="0.3">
      <c r="A196" s="138" t="s">
        <v>297</v>
      </c>
      <c r="B196" s="164" t="s">
        <v>298</v>
      </c>
      <c r="C196" s="186" t="s">
        <v>12</v>
      </c>
      <c r="D196" s="2">
        <v>0</v>
      </c>
      <c r="E196" s="74">
        <f t="shared" si="96"/>
        <v>0</v>
      </c>
      <c r="F196" s="33">
        <v>2</v>
      </c>
      <c r="G196" s="41">
        <f t="shared" si="97"/>
        <v>30000</v>
      </c>
      <c r="H196" s="33">
        <v>0</v>
      </c>
      <c r="I196" s="45">
        <f t="shared" si="102"/>
        <v>0</v>
      </c>
      <c r="J196" s="33"/>
      <c r="K196" s="49">
        <f t="shared" si="99"/>
        <v>0</v>
      </c>
      <c r="L196" s="2">
        <f t="shared" si="100"/>
        <v>2</v>
      </c>
      <c r="M196" s="11">
        <v>15000</v>
      </c>
      <c r="N196" s="23">
        <f t="shared" si="101"/>
        <v>30000</v>
      </c>
      <c r="O196" s="1"/>
    </row>
    <row r="197" spans="1:21" ht="15.6" x14ac:dyDescent="0.3">
      <c r="A197" s="138" t="s">
        <v>299</v>
      </c>
      <c r="B197" s="164" t="s">
        <v>300</v>
      </c>
      <c r="C197" s="186" t="s">
        <v>12</v>
      </c>
      <c r="D197" s="2">
        <v>10</v>
      </c>
      <c r="E197" s="74">
        <f t="shared" si="96"/>
        <v>4000</v>
      </c>
      <c r="F197" s="33">
        <v>0</v>
      </c>
      <c r="G197" s="41">
        <f t="shared" si="97"/>
        <v>0</v>
      </c>
      <c r="H197" s="33">
        <v>0</v>
      </c>
      <c r="I197" s="45">
        <f t="shared" si="102"/>
        <v>0</v>
      </c>
      <c r="J197" s="33"/>
      <c r="K197" s="49">
        <f t="shared" si="99"/>
        <v>0</v>
      </c>
      <c r="L197" s="2">
        <f t="shared" si="100"/>
        <v>10</v>
      </c>
      <c r="M197" s="11">
        <v>400</v>
      </c>
      <c r="N197" s="23">
        <f t="shared" si="101"/>
        <v>4000</v>
      </c>
      <c r="O197" s="1"/>
    </row>
    <row r="198" spans="1:21" ht="15.6" x14ac:dyDescent="0.3">
      <c r="A198" s="147" t="s">
        <v>277</v>
      </c>
      <c r="B198" s="104" t="s">
        <v>301</v>
      </c>
      <c r="C198" s="186" t="s">
        <v>12</v>
      </c>
      <c r="D198" s="2">
        <v>0</v>
      </c>
      <c r="E198" s="74">
        <f t="shared" si="96"/>
        <v>0</v>
      </c>
      <c r="F198" s="8">
        <v>0</v>
      </c>
      <c r="G198" s="41">
        <f t="shared" si="97"/>
        <v>0</v>
      </c>
      <c r="H198" s="2">
        <v>2</v>
      </c>
      <c r="I198" s="45">
        <f t="shared" si="102"/>
        <v>80000</v>
      </c>
      <c r="J198" s="2"/>
      <c r="K198" s="49">
        <f t="shared" si="99"/>
        <v>0</v>
      </c>
      <c r="L198" s="2">
        <f t="shared" si="100"/>
        <v>2</v>
      </c>
      <c r="M198" s="11">
        <v>40000</v>
      </c>
      <c r="N198" s="66">
        <f t="shared" si="101"/>
        <v>80000</v>
      </c>
      <c r="O198" s="1"/>
    </row>
    <row r="199" spans="1:21" ht="15.6" x14ac:dyDescent="0.3">
      <c r="A199" s="138" t="s">
        <v>282</v>
      </c>
      <c r="B199" s="104" t="s">
        <v>302</v>
      </c>
      <c r="C199" s="186" t="s">
        <v>12</v>
      </c>
      <c r="D199" s="2">
        <v>1</v>
      </c>
      <c r="E199" s="74">
        <f t="shared" si="96"/>
        <v>1500</v>
      </c>
      <c r="F199" s="33">
        <v>0</v>
      </c>
      <c r="G199" s="41">
        <f t="shared" si="97"/>
        <v>0</v>
      </c>
      <c r="H199" s="33">
        <v>0</v>
      </c>
      <c r="I199" s="45">
        <f t="shared" si="102"/>
        <v>0</v>
      </c>
      <c r="J199" s="33"/>
      <c r="K199" s="55">
        <f t="shared" si="99"/>
        <v>0</v>
      </c>
      <c r="L199" s="10">
        <f t="shared" si="100"/>
        <v>1</v>
      </c>
      <c r="M199" s="11">
        <v>1500</v>
      </c>
      <c r="N199" s="23">
        <f t="shared" si="101"/>
        <v>1500</v>
      </c>
      <c r="O199" s="1"/>
    </row>
    <row r="200" spans="1:21" ht="15.6" x14ac:dyDescent="0.3">
      <c r="A200" s="138" t="s">
        <v>303</v>
      </c>
      <c r="B200" s="104" t="s">
        <v>304</v>
      </c>
      <c r="C200" s="186" t="s">
        <v>12</v>
      </c>
      <c r="D200" s="2">
        <v>4</v>
      </c>
      <c r="E200" s="74">
        <f t="shared" si="96"/>
        <v>4800</v>
      </c>
      <c r="F200" s="33">
        <v>0</v>
      </c>
      <c r="G200" s="41">
        <f t="shared" si="97"/>
        <v>0</v>
      </c>
      <c r="H200" s="33">
        <v>0</v>
      </c>
      <c r="I200" s="45">
        <f t="shared" si="102"/>
        <v>0</v>
      </c>
      <c r="J200" s="33"/>
      <c r="K200" s="55">
        <f t="shared" si="99"/>
        <v>0</v>
      </c>
      <c r="L200" s="10">
        <f t="shared" si="100"/>
        <v>4</v>
      </c>
      <c r="M200" s="11">
        <v>1200</v>
      </c>
      <c r="N200" s="23">
        <f t="shared" si="101"/>
        <v>4800</v>
      </c>
      <c r="O200" s="1"/>
    </row>
    <row r="201" spans="1:21" ht="15.6" x14ac:dyDescent="0.3">
      <c r="A201" s="145" t="s">
        <v>305</v>
      </c>
      <c r="B201" s="106" t="s">
        <v>306</v>
      </c>
      <c r="C201" s="186" t="s">
        <v>12</v>
      </c>
      <c r="D201" s="2">
        <v>0</v>
      </c>
      <c r="E201" s="74">
        <f t="shared" si="96"/>
        <v>0</v>
      </c>
      <c r="F201" s="33">
        <v>0</v>
      </c>
      <c r="G201" s="41">
        <f t="shared" si="97"/>
        <v>0</v>
      </c>
      <c r="H201" s="33">
        <v>5</v>
      </c>
      <c r="I201" s="45">
        <f t="shared" si="102"/>
        <v>6000</v>
      </c>
      <c r="J201" s="33"/>
      <c r="K201" s="55">
        <f t="shared" si="99"/>
        <v>0</v>
      </c>
      <c r="L201" s="10">
        <f t="shared" si="100"/>
        <v>5</v>
      </c>
      <c r="M201" s="11">
        <v>1200</v>
      </c>
      <c r="N201" s="24">
        <f t="shared" si="101"/>
        <v>6000</v>
      </c>
      <c r="O201" s="1"/>
    </row>
    <row r="202" spans="1:21" ht="15.6" x14ac:dyDescent="0.3">
      <c r="A202" s="138" t="s">
        <v>141</v>
      </c>
      <c r="B202" s="104" t="s">
        <v>733</v>
      </c>
      <c r="C202" s="184" t="s">
        <v>12</v>
      </c>
      <c r="D202" s="2">
        <v>0</v>
      </c>
      <c r="E202" s="38">
        <f t="shared" si="96"/>
        <v>0</v>
      </c>
      <c r="F202" s="8">
        <v>2</v>
      </c>
      <c r="G202" s="41">
        <f t="shared" si="97"/>
        <v>1600</v>
      </c>
      <c r="H202" s="33">
        <v>0</v>
      </c>
      <c r="I202" s="45">
        <f t="shared" si="102"/>
        <v>0</v>
      </c>
      <c r="J202" s="33">
        <v>2</v>
      </c>
      <c r="K202" s="55">
        <f t="shared" si="99"/>
        <v>1600</v>
      </c>
      <c r="L202" s="10">
        <f t="shared" si="100"/>
        <v>4</v>
      </c>
      <c r="M202" s="11">
        <v>800</v>
      </c>
      <c r="N202" s="24">
        <f t="shared" si="101"/>
        <v>3200</v>
      </c>
      <c r="O202" s="1"/>
    </row>
    <row r="203" spans="1:21" ht="16.2" thickBot="1" x14ac:dyDescent="0.35">
      <c r="A203" s="371" t="s">
        <v>973</v>
      </c>
      <c r="B203" s="355" t="s">
        <v>974</v>
      </c>
      <c r="C203" s="332" t="s">
        <v>12</v>
      </c>
      <c r="D203" s="207">
        <v>1</v>
      </c>
      <c r="E203" s="348">
        <f t="shared" si="96"/>
        <v>1500</v>
      </c>
      <c r="F203" s="372"/>
      <c r="G203" s="373">
        <f t="shared" si="97"/>
        <v>0</v>
      </c>
      <c r="H203" s="372"/>
      <c r="I203" s="337">
        <f t="shared" si="102"/>
        <v>0</v>
      </c>
      <c r="J203" s="372"/>
      <c r="K203" s="345">
        <f t="shared" si="99"/>
        <v>0</v>
      </c>
      <c r="L203" s="10">
        <f t="shared" si="100"/>
        <v>1</v>
      </c>
      <c r="M203" s="354">
        <v>1500</v>
      </c>
      <c r="N203" s="340">
        <f t="shared" si="101"/>
        <v>1500</v>
      </c>
      <c r="O203" s="1"/>
    </row>
    <row r="204" spans="1:21" ht="16.2" thickBot="1" x14ac:dyDescent="0.35">
      <c r="A204" s="153"/>
      <c r="B204" s="103"/>
      <c r="C204" s="193"/>
      <c r="D204" s="84"/>
      <c r="E204" s="36">
        <f>SUM(E186:E203)</f>
        <v>99800</v>
      </c>
      <c r="F204" s="56"/>
      <c r="G204" s="42">
        <f>SUM(G186:G203)</f>
        <v>31600</v>
      </c>
      <c r="H204" s="56"/>
      <c r="I204" s="46">
        <f>SUM(I186:I203)</f>
        <v>170000</v>
      </c>
      <c r="J204" s="56"/>
      <c r="K204" s="52">
        <f>SUM(K186:K203)</f>
        <v>1600</v>
      </c>
      <c r="L204" s="10"/>
      <c r="M204" s="11"/>
      <c r="N204" s="9">
        <f>SUM(N186:N203)</f>
        <v>303000</v>
      </c>
      <c r="O204" s="1">
        <f t="shared" ref="O204:O222" si="103">SUM(E204+G204+I204+K204)</f>
        <v>303000</v>
      </c>
      <c r="P204" s="320">
        <v>2.2999999999999998</v>
      </c>
    </row>
    <row r="205" spans="1:21" ht="15.6" x14ac:dyDescent="0.3">
      <c r="A205" s="141"/>
      <c r="B205" s="198"/>
      <c r="C205" s="184"/>
      <c r="D205" s="2"/>
      <c r="E205" s="57"/>
      <c r="F205" s="17"/>
      <c r="G205" s="57"/>
      <c r="H205" s="17"/>
      <c r="I205" s="26"/>
      <c r="J205" s="17"/>
      <c r="K205" s="26"/>
      <c r="L205" s="2"/>
      <c r="M205" s="3"/>
      <c r="N205" s="224"/>
      <c r="O205" s="1"/>
    </row>
    <row r="206" spans="1:21" ht="15.6" x14ac:dyDescent="0.3">
      <c r="A206" s="131" t="s">
        <v>307</v>
      </c>
      <c r="B206" s="110" t="s">
        <v>308</v>
      </c>
      <c r="C206" s="186" t="s">
        <v>12</v>
      </c>
      <c r="D206" s="2">
        <v>2</v>
      </c>
      <c r="E206" s="34">
        <f t="shared" ref="E206:E221" si="104">D206*M206</f>
        <v>1600</v>
      </c>
      <c r="F206" s="2">
        <v>0</v>
      </c>
      <c r="G206" s="39">
        <f t="shared" ref="G206:G221" si="105">F206*M206</f>
        <v>0</v>
      </c>
      <c r="H206" s="2">
        <v>0</v>
      </c>
      <c r="I206" s="45">
        <f t="shared" ref="I206:I221" si="106">H206*M206</f>
        <v>0</v>
      </c>
      <c r="J206" s="2">
        <v>0</v>
      </c>
      <c r="K206" s="51">
        <f t="shared" ref="K206:K221" si="107">J206*M206</f>
        <v>0</v>
      </c>
      <c r="L206" s="2">
        <f t="shared" ref="L206:L221" si="108">D206+F206+H206+J206</f>
        <v>2</v>
      </c>
      <c r="M206" s="5">
        <v>800</v>
      </c>
      <c r="N206" s="22">
        <f t="shared" ref="N206:N221" si="109">L206*M206</f>
        <v>1600</v>
      </c>
      <c r="O206" s="1"/>
    </row>
    <row r="207" spans="1:21" ht="15.6" x14ac:dyDescent="0.3">
      <c r="A207" s="131" t="s">
        <v>307</v>
      </c>
      <c r="B207" s="110" t="s">
        <v>309</v>
      </c>
      <c r="C207" s="186" t="s">
        <v>12</v>
      </c>
      <c r="D207" s="2">
        <v>2</v>
      </c>
      <c r="E207" s="34">
        <f t="shared" si="104"/>
        <v>1600</v>
      </c>
      <c r="F207" s="2">
        <v>0</v>
      </c>
      <c r="G207" s="39">
        <f t="shared" si="105"/>
        <v>0</v>
      </c>
      <c r="H207" s="2">
        <v>0</v>
      </c>
      <c r="I207" s="45">
        <f t="shared" si="106"/>
        <v>0</v>
      </c>
      <c r="J207" s="2">
        <v>0</v>
      </c>
      <c r="K207" s="51">
        <f t="shared" si="107"/>
        <v>0</v>
      </c>
      <c r="L207" s="2">
        <f t="shared" si="108"/>
        <v>2</v>
      </c>
      <c r="M207" s="5">
        <v>800</v>
      </c>
      <c r="N207" s="23">
        <f t="shared" si="109"/>
        <v>1600</v>
      </c>
      <c r="O207" s="1"/>
    </row>
    <row r="208" spans="1:21" ht="15.6" x14ac:dyDescent="0.3">
      <c r="A208" s="131" t="s">
        <v>307</v>
      </c>
      <c r="B208" s="110" t="s">
        <v>310</v>
      </c>
      <c r="C208" s="186" t="s">
        <v>12</v>
      </c>
      <c r="D208" s="2">
        <v>2</v>
      </c>
      <c r="E208" s="34">
        <f t="shared" si="104"/>
        <v>1600</v>
      </c>
      <c r="F208" s="2">
        <v>0</v>
      </c>
      <c r="G208" s="39">
        <f t="shared" si="105"/>
        <v>0</v>
      </c>
      <c r="H208" s="2">
        <v>0</v>
      </c>
      <c r="I208" s="45">
        <f t="shared" si="106"/>
        <v>0</v>
      </c>
      <c r="J208" s="2">
        <v>0</v>
      </c>
      <c r="K208" s="51">
        <f t="shared" si="107"/>
        <v>0</v>
      </c>
      <c r="L208" s="2">
        <f t="shared" si="108"/>
        <v>2</v>
      </c>
      <c r="M208" s="5">
        <v>800</v>
      </c>
      <c r="N208" s="23">
        <f t="shared" si="109"/>
        <v>1600</v>
      </c>
      <c r="O208" s="1"/>
      <c r="U208" s="1">
        <f>SUM(N222+N308+N319+N367+N374+N395+N411)</f>
        <v>11846590</v>
      </c>
    </row>
    <row r="209" spans="1:16" ht="15.6" x14ac:dyDescent="0.3">
      <c r="A209" s="131" t="s">
        <v>307</v>
      </c>
      <c r="B209" s="110" t="s">
        <v>311</v>
      </c>
      <c r="C209" s="186" t="s">
        <v>12</v>
      </c>
      <c r="D209" s="2">
        <v>2</v>
      </c>
      <c r="E209" s="34">
        <f t="shared" si="104"/>
        <v>1600</v>
      </c>
      <c r="F209" s="2">
        <v>0</v>
      </c>
      <c r="G209" s="39">
        <f t="shared" si="105"/>
        <v>0</v>
      </c>
      <c r="H209" s="2">
        <v>0</v>
      </c>
      <c r="I209" s="45">
        <f t="shared" si="106"/>
        <v>0</v>
      </c>
      <c r="J209" s="2">
        <v>0</v>
      </c>
      <c r="K209" s="51">
        <f t="shared" si="107"/>
        <v>0</v>
      </c>
      <c r="L209" s="2">
        <f t="shared" si="108"/>
        <v>2</v>
      </c>
      <c r="M209" s="5">
        <v>800</v>
      </c>
      <c r="N209" s="23">
        <f t="shared" si="109"/>
        <v>1600</v>
      </c>
      <c r="O209" s="1"/>
    </row>
    <row r="210" spans="1:16" ht="15.6" x14ac:dyDescent="0.3">
      <c r="A210" s="131" t="s">
        <v>312</v>
      </c>
      <c r="B210" s="110" t="s">
        <v>313</v>
      </c>
      <c r="C210" s="186" t="s">
        <v>12</v>
      </c>
      <c r="D210" s="2">
        <v>2</v>
      </c>
      <c r="E210" s="34">
        <f t="shared" si="104"/>
        <v>14400</v>
      </c>
      <c r="F210" s="2">
        <v>0</v>
      </c>
      <c r="G210" s="39">
        <f t="shared" si="105"/>
        <v>0</v>
      </c>
      <c r="H210" s="2">
        <v>0</v>
      </c>
      <c r="I210" s="45">
        <f t="shared" si="106"/>
        <v>0</v>
      </c>
      <c r="J210" s="2">
        <v>0</v>
      </c>
      <c r="K210" s="51">
        <f t="shared" si="107"/>
        <v>0</v>
      </c>
      <c r="L210" s="2">
        <f t="shared" si="108"/>
        <v>2</v>
      </c>
      <c r="M210" s="3">
        <v>7200</v>
      </c>
      <c r="N210" s="23">
        <f t="shared" si="109"/>
        <v>14400</v>
      </c>
      <c r="O210" s="1"/>
    </row>
    <row r="211" spans="1:16" ht="15.6" x14ac:dyDescent="0.3">
      <c r="A211" s="131" t="s">
        <v>312</v>
      </c>
      <c r="B211" s="110" t="s">
        <v>314</v>
      </c>
      <c r="C211" s="186" t="s">
        <v>12</v>
      </c>
      <c r="D211" s="2">
        <v>2</v>
      </c>
      <c r="E211" s="34">
        <f t="shared" si="104"/>
        <v>17600</v>
      </c>
      <c r="F211" s="2">
        <v>0</v>
      </c>
      <c r="G211" s="39">
        <f t="shared" si="105"/>
        <v>0</v>
      </c>
      <c r="H211" s="2">
        <v>0</v>
      </c>
      <c r="I211" s="45">
        <f t="shared" si="106"/>
        <v>0</v>
      </c>
      <c r="J211" s="2">
        <v>0</v>
      </c>
      <c r="K211" s="51">
        <f t="shared" si="107"/>
        <v>0</v>
      </c>
      <c r="L211" s="2">
        <f t="shared" si="108"/>
        <v>2</v>
      </c>
      <c r="M211" s="3">
        <v>8800</v>
      </c>
      <c r="N211" s="23">
        <f t="shared" si="109"/>
        <v>17600</v>
      </c>
      <c r="O211" s="1"/>
    </row>
    <row r="212" spans="1:16" ht="15.6" x14ac:dyDescent="0.3">
      <c r="A212" s="131" t="s">
        <v>312</v>
      </c>
      <c r="B212" s="110" t="s">
        <v>315</v>
      </c>
      <c r="C212" s="186" t="s">
        <v>12</v>
      </c>
      <c r="D212" s="2">
        <v>2</v>
      </c>
      <c r="E212" s="34">
        <f t="shared" si="104"/>
        <v>17600</v>
      </c>
      <c r="F212" s="2">
        <v>0</v>
      </c>
      <c r="G212" s="39">
        <f t="shared" si="105"/>
        <v>0</v>
      </c>
      <c r="H212" s="2">
        <v>0</v>
      </c>
      <c r="I212" s="45">
        <f t="shared" si="106"/>
        <v>0</v>
      </c>
      <c r="J212" s="2">
        <v>0</v>
      </c>
      <c r="K212" s="51">
        <f t="shared" si="107"/>
        <v>0</v>
      </c>
      <c r="L212" s="2">
        <f t="shared" si="108"/>
        <v>2</v>
      </c>
      <c r="M212" s="3">
        <v>8800</v>
      </c>
      <c r="N212" s="23">
        <f t="shared" si="109"/>
        <v>17600</v>
      </c>
      <c r="O212" s="1"/>
    </row>
    <row r="213" spans="1:16" ht="15.6" x14ac:dyDescent="0.3">
      <c r="A213" s="131" t="s">
        <v>312</v>
      </c>
      <c r="B213" s="110" t="s">
        <v>316</v>
      </c>
      <c r="C213" s="186" t="s">
        <v>12</v>
      </c>
      <c r="D213" s="2">
        <v>2</v>
      </c>
      <c r="E213" s="34">
        <f t="shared" si="104"/>
        <v>17600</v>
      </c>
      <c r="F213" s="2">
        <v>0</v>
      </c>
      <c r="G213" s="39">
        <f t="shared" si="105"/>
        <v>0</v>
      </c>
      <c r="H213" s="2">
        <v>0</v>
      </c>
      <c r="I213" s="45">
        <f t="shared" si="106"/>
        <v>0</v>
      </c>
      <c r="J213" s="2">
        <v>0</v>
      </c>
      <c r="K213" s="51">
        <f t="shared" si="107"/>
        <v>0</v>
      </c>
      <c r="L213" s="2">
        <f t="shared" si="108"/>
        <v>2</v>
      </c>
      <c r="M213" s="3">
        <v>8800</v>
      </c>
      <c r="N213" s="23">
        <f t="shared" si="109"/>
        <v>17600</v>
      </c>
      <c r="O213" s="1"/>
    </row>
    <row r="214" spans="1:16" ht="15.6" x14ac:dyDescent="0.3">
      <c r="A214" s="131" t="s">
        <v>312</v>
      </c>
      <c r="B214" s="110" t="s">
        <v>317</v>
      </c>
      <c r="C214" s="186" t="s">
        <v>12</v>
      </c>
      <c r="D214" s="2">
        <v>2</v>
      </c>
      <c r="E214" s="34">
        <f t="shared" si="104"/>
        <v>32000</v>
      </c>
      <c r="F214" s="2">
        <v>0</v>
      </c>
      <c r="G214" s="39">
        <f t="shared" si="105"/>
        <v>0</v>
      </c>
      <c r="H214" s="2">
        <v>0</v>
      </c>
      <c r="I214" s="45">
        <f t="shared" si="106"/>
        <v>0</v>
      </c>
      <c r="J214" s="2">
        <v>0</v>
      </c>
      <c r="K214" s="51">
        <f t="shared" si="107"/>
        <v>0</v>
      </c>
      <c r="L214" s="2">
        <f t="shared" si="108"/>
        <v>2</v>
      </c>
      <c r="M214" s="3">
        <v>16000</v>
      </c>
      <c r="N214" s="23">
        <f t="shared" si="109"/>
        <v>32000</v>
      </c>
      <c r="O214" s="1"/>
    </row>
    <row r="215" spans="1:16" ht="15.6" x14ac:dyDescent="0.3">
      <c r="A215" s="131" t="s">
        <v>312</v>
      </c>
      <c r="B215" s="110" t="s">
        <v>318</v>
      </c>
      <c r="C215" s="186" t="s">
        <v>12</v>
      </c>
      <c r="D215" s="2">
        <v>2</v>
      </c>
      <c r="E215" s="34">
        <f t="shared" si="104"/>
        <v>38000</v>
      </c>
      <c r="F215" s="2">
        <v>0</v>
      </c>
      <c r="G215" s="39">
        <f t="shared" si="105"/>
        <v>0</v>
      </c>
      <c r="H215" s="2">
        <v>0</v>
      </c>
      <c r="I215" s="45">
        <f t="shared" si="106"/>
        <v>0</v>
      </c>
      <c r="J215" s="2">
        <v>0</v>
      </c>
      <c r="K215" s="51">
        <f t="shared" si="107"/>
        <v>0</v>
      </c>
      <c r="L215" s="2">
        <f t="shared" si="108"/>
        <v>2</v>
      </c>
      <c r="M215" s="3">
        <v>19000</v>
      </c>
      <c r="N215" s="23">
        <f t="shared" si="109"/>
        <v>38000</v>
      </c>
      <c r="O215" s="1"/>
    </row>
    <row r="216" spans="1:16" ht="15.6" x14ac:dyDescent="0.3">
      <c r="A216" s="131" t="s">
        <v>312</v>
      </c>
      <c r="B216" s="110" t="s">
        <v>319</v>
      </c>
      <c r="C216" s="186" t="s">
        <v>12</v>
      </c>
      <c r="D216" s="2">
        <v>2</v>
      </c>
      <c r="E216" s="34">
        <f t="shared" si="104"/>
        <v>38000</v>
      </c>
      <c r="F216" s="2">
        <v>0</v>
      </c>
      <c r="G216" s="39">
        <f t="shared" si="105"/>
        <v>0</v>
      </c>
      <c r="H216" s="2">
        <v>0</v>
      </c>
      <c r="I216" s="45">
        <f t="shared" si="106"/>
        <v>0</v>
      </c>
      <c r="J216" s="2">
        <v>0</v>
      </c>
      <c r="K216" s="51">
        <f t="shared" si="107"/>
        <v>0</v>
      </c>
      <c r="L216" s="2">
        <f t="shared" si="108"/>
        <v>2</v>
      </c>
      <c r="M216" s="3">
        <v>19000</v>
      </c>
      <c r="N216" s="23">
        <f t="shared" si="109"/>
        <v>38000</v>
      </c>
      <c r="O216" s="1"/>
    </row>
    <row r="217" spans="1:16" ht="15.6" x14ac:dyDescent="0.3">
      <c r="A217" s="131" t="s">
        <v>312</v>
      </c>
      <c r="B217" s="110" t="s">
        <v>320</v>
      </c>
      <c r="C217" s="186" t="s">
        <v>12</v>
      </c>
      <c r="D217" s="2">
        <v>2</v>
      </c>
      <c r="E217" s="34">
        <f t="shared" si="104"/>
        <v>38000</v>
      </c>
      <c r="F217" s="2">
        <v>0</v>
      </c>
      <c r="G217" s="39">
        <f t="shared" si="105"/>
        <v>0</v>
      </c>
      <c r="H217" s="2">
        <v>0</v>
      </c>
      <c r="I217" s="45">
        <f t="shared" si="106"/>
        <v>0</v>
      </c>
      <c r="J217" s="2">
        <v>0</v>
      </c>
      <c r="K217" s="51">
        <f t="shared" si="107"/>
        <v>0</v>
      </c>
      <c r="L217" s="2">
        <f t="shared" si="108"/>
        <v>2</v>
      </c>
      <c r="M217" s="3">
        <v>19000</v>
      </c>
      <c r="N217" s="23">
        <f t="shared" si="109"/>
        <v>38000</v>
      </c>
      <c r="O217" s="1"/>
    </row>
    <row r="218" spans="1:16" ht="15.6" x14ac:dyDescent="0.3">
      <c r="A218" s="131" t="s">
        <v>312</v>
      </c>
      <c r="B218" s="110" t="s">
        <v>321</v>
      </c>
      <c r="C218" s="186" t="s">
        <v>12</v>
      </c>
      <c r="D218" s="2">
        <v>2</v>
      </c>
      <c r="E218" s="34">
        <f t="shared" si="104"/>
        <v>16000</v>
      </c>
      <c r="F218" s="2">
        <v>0</v>
      </c>
      <c r="G218" s="39">
        <f t="shared" si="105"/>
        <v>0</v>
      </c>
      <c r="H218" s="2">
        <v>0</v>
      </c>
      <c r="I218" s="45">
        <f t="shared" si="106"/>
        <v>0</v>
      </c>
      <c r="J218" s="2">
        <v>0</v>
      </c>
      <c r="K218" s="51">
        <f t="shared" si="107"/>
        <v>0</v>
      </c>
      <c r="L218" s="2">
        <f t="shared" si="108"/>
        <v>2</v>
      </c>
      <c r="M218" s="3">
        <v>8000</v>
      </c>
      <c r="N218" s="23">
        <f t="shared" si="109"/>
        <v>16000</v>
      </c>
      <c r="O218" s="1"/>
    </row>
    <row r="219" spans="1:16" ht="15.6" x14ac:dyDescent="0.3">
      <c r="A219" s="131" t="s">
        <v>312</v>
      </c>
      <c r="B219" s="110" t="s">
        <v>322</v>
      </c>
      <c r="C219" s="186" t="s">
        <v>12</v>
      </c>
      <c r="D219" s="2">
        <v>2</v>
      </c>
      <c r="E219" s="34">
        <f t="shared" si="104"/>
        <v>14000</v>
      </c>
      <c r="F219" s="2">
        <v>0</v>
      </c>
      <c r="G219" s="39">
        <f t="shared" si="105"/>
        <v>0</v>
      </c>
      <c r="H219" s="2">
        <v>0</v>
      </c>
      <c r="I219" s="45">
        <f t="shared" si="106"/>
        <v>0</v>
      </c>
      <c r="J219" s="2">
        <v>0</v>
      </c>
      <c r="K219" s="51">
        <f t="shared" si="107"/>
        <v>0</v>
      </c>
      <c r="L219" s="2">
        <f t="shared" si="108"/>
        <v>2</v>
      </c>
      <c r="M219" s="3">
        <v>7000</v>
      </c>
      <c r="N219" s="23">
        <f t="shared" si="109"/>
        <v>14000</v>
      </c>
      <c r="O219" s="1"/>
    </row>
    <row r="220" spans="1:16" ht="15.6" x14ac:dyDescent="0.3">
      <c r="A220" s="131" t="s">
        <v>312</v>
      </c>
      <c r="B220" s="110" t="s">
        <v>323</v>
      </c>
      <c r="C220" s="186" t="s">
        <v>12</v>
      </c>
      <c r="D220" s="2">
        <v>2</v>
      </c>
      <c r="E220" s="34">
        <f t="shared" si="104"/>
        <v>14000</v>
      </c>
      <c r="F220" s="2">
        <v>0</v>
      </c>
      <c r="G220" s="39">
        <f t="shared" si="105"/>
        <v>0</v>
      </c>
      <c r="H220" s="2">
        <v>0</v>
      </c>
      <c r="I220" s="45">
        <f t="shared" si="106"/>
        <v>0</v>
      </c>
      <c r="J220" s="2">
        <v>0</v>
      </c>
      <c r="K220" s="51">
        <f t="shared" si="107"/>
        <v>0</v>
      </c>
      <c r="L220" s="2">
        <f t="shared" si="108"/>
        <v>2</v>
      </c>
      <c r="M220" s="3">
        <v>7000</v>
      </c>
      <c r="N220" s="23">
        <f t="shared" si="109"/>
        <v>14000</v>
      </c>
      <c r="O220" s="1"/>
    </row>
    <row r="221" spans="1:16" ht="16.2" thickBot="1" x14ac:dyDescent="0.35">
      <c r="A221" s="131" t="s">
        <v>312</v>
      </c>
      <c r="B221" s="110" t="s">
        <v>324</v>
      </c>
      <c r="C221" s="186" t="s">
        <v>12</v>
      </c>
      <c r="D221" s="2">
        <v>2</v>
      </c>
      <c r="E221" s="34">
        <f t="shared" si="104"/>
        <v>14000</v>
      </c>
      <c r="F221" s="2">
        <v>0</v>
      </c>
      <c r="G221" s="39">
        <f t="shared" si="105"/>
        <v>0</v>
      </c>
      <c r="H221" s="2">
        <v>0</v>
      </c>
      <c r="I221" s="45">
        <f t="shared" si="106"/>
        <v>0</v>
      </c>
      <c r="J221" s="2">
        <v>0</v>
      </c>
      <c r="K221" s="51">
        <f t="shared" si="107"/>
        <v>0</v>
      </c>
      <c r="L221" s="2">
        <f t="shared" si="108"/>
        <v>2</v>
      </c>
      <c r="M221" s="3">
        <v>7000</v>
      </c>
      <c r="N221" s="23">
        <f t="shared" si="109"/>
        <v>14000</v>
      </c>
      <c r="O221" s="1"/>
    </row>
    <row r="222" spans="1:16" ht="16.2" thickBot="1" x14ac:dyDescent="0.35">
      <c r="A222" s="146" t="s">
        <v>325</v>
      </c>
      <c r="B222" s="167"/>
      <c r="C222" s="186"/>
      <c r="D222" s="27"/>
      <c r="E222" s="36">
        <f>SUM(E206:E221)</f>
        <v>277600</v>
      </c>
      <c r="F222" s="28"/>
      <c r="G222" s="42">
        <f>SUM(G206:G221)</f>
        <v>0</v>
      </c>
      <c r="H222" s="28"/>
      <c r="I222" s="46">
        <f>SUM(I206:I221)</f>
        <v>0</v>
      </c>
      <c r="J222" s="28"/>
      <c r="K222" s="52">
        <f>SUM(K206:K221)</f>
        <v>0</v>
      </c>
      <c r="L222" s="8"/>
      <c r="M222" s="5"/>
      <c r="N222" s="9">
        <f>SUM(N206:N221)</f>
        <v>277600</v>
      </c>
      <c r="O222" s="1">
        <f t="shared" si="103"/>
        <v>277600</v>
      </c>
      <c r="P222" s="320">
        <v>2.2999999999999998</v>
      </c>
    </row>
    <row r="223" spans="1:16" ht="15.6" x14ac:dyDescent="0.3">
      <c r="A223" s="131" t="s">
        <v>326</v>
      </c>
      <c r="B223" s="110" t="s">
        <v>327</v>
      </c>
      <c r="C223" s="186" t="s">
        <v>328</v>
      </c>
      <c r="D223" s="2">
        <v>24</v>
      </c>
      <c r="E223" s="38">
        <f t="shared" ref="E223:E283" si="110">D223*M223</f>
        <v>7560</v>
      </c>
      <c r="F223" s="2">
        <v>0</v>
      </c>
      <c r="G223" s="39">
        <f t="shared" ref="G223:G283" si="111">F223*M223</f>
        <v>0</v>
      </c>
      <c r="H223" s="2">
        <v>0</v>
      </c>
      <c r="I223" s="45">
        <f t="shared" ref="I223:I283" si="112">H223*M223</f>
        <v>0</v>
      </c>
      <c r="J223" s="2">
        <v>0</v>
      </c>
      <c r="K223" s="51">
        <f t="shared" ref="K223:K283" si="113">J223*M223</f>
        <v>0</v>
      </c>
      <c r="L223" s="2">
        <f t="shared" ref="L223:L283" si="114">D223+F223+H223+J223</f>
        <v>24</v>
      </c>
      <c r="M223" s="3">
        <v>315</v>
      </c>
      <c r="N223" s="22">
        <f t="shared" ref="N223:N283" si="115">L223*M223</f>
        <v>7560</v>
      </c>
      <c r="O223" s="1"/>
    </row>
    <row r="224" spans="1:16" ht="15.6" x14ac:dyDescent="0.3">
      <c r="A224" s="131" t="s">
        <v>329</v>
      </c>
      <c r="B224" s="110" t="s">
        <v>330</v>
      </c>
      <c r="C224" s="186" t="s">
        <v>12</v>
      </c>
      <c r="D224" s="2">
        <v>10</v>
      </c>
      <c r="E224" s="38">
        <f t="shared" si="110"/>
        <v>4670</v>
      </c>
      <c r="F224" s="2">
        <v>0</v>
      </c>
      <c r="G224" s="39">
        <f t="shared" si="111"/>
        <v>0</v>
      </c>
      <c r="H224" s="2">
        <v>0</v>
      </c>
      <c r="I224" s="45">
        <f t="shared" si="112"/>
        <v>0</v>
      </c>
      <c r="J224" s="2">
        <v>0</v>
      </c>
      <c r="K224" s="51">
        <f t="shared" si="113"/>
        <v>0</v>
      </c>
      <c r="L224" s="2">
        <f t="shared" si="114"/>
        <v>10</v>
      </c>
      <c r="M224" s="3">
        <v>467</v>
      </c>
      <c r="N224" s="22">
        <f t="shared" si="115"/>
        <v>4670</v>
      </c>
      <c r="O224" s="1"/>
    </row>
    <row r="225" spans="1:15" ht="15.6" x14ac:dyDescent="0.3">
      <c r="A225" s="131" t="s">
        <v>331</v>
      </c>
      <c r="B225" s="110" t="s">
        <v>332</v>
      </c>
      <c r="C225" s="186" t="s">
        <v>12</v>
      </c>
      <c r="D225" s="2">
        <v>12</v>
      </c>
      <c r="E225" s="38">
        <f t="shared" si="110"/>
        <v>300</v>
      </c>
      <c r="F225" s="2">
        <v>0</v>
      </c>
      <c r="G225" s="39">
        <f t="shared" si="111"/>
        <v>0</v>
      </c>
      <c r="H225" s="2">
        <v>0</v>
      </c>
      <c r="I225" s="45">
        <f t="shared" si="112"/>
        <v>0</v>
      </c>
      <c r="J225" s="2">
        <v>0</v>
      </c>
      <c r="K225" s="51">
        <f t="shared" si="113"/>
        <v>0</v>
      </c>
      <c r="L225" s="2">
        <f t="shared" si="114"/>
        <v>12</v>
      </c>
      <c r="M225" s="3">
        <v>25</v>
      </c>
      <c r="N225" s="22">
        <f t="shared" si="115"/>
        <v>300</v>
      </c>
      <c r="O225" s="1"/>
    </row>
    <row r="226" spans="1:15" ht="15.6" x14ac:dyDescent="0.3">
      <c r="A226" s="131" t="s">
        <v>333</v>
      </c>
      <c r="B226" s="110" t="s">
        <v>334</v>
      </c>
      <c r="C226" s="186" t="s">
        <v>12</v>
      </c>
      <c r="D226" s="2">
        <v>10</v>
      </c>
      <c r="E226" s="38">
        <f t="shared" si="110"/>
        <v>2250</v>
      </c>
      <c r="F226" s="2">
        <v>0</v>
      </c>
      <c r="G226" s="39">
        <f t="shared" si="111"/>
        <v>0</v>
      </c>
      <c r="H226" s="2">
        <v>0</v>
      </c>
      <c r="I226" s="45">
        <f t="shared" si="112"/>
        <v>0</v>
      </c>
      <c r="J226" s="2">
        <v>0</v>
      </c>
      <c r="K226" s="51">
        <f t="shared" si="113"/>
        <v>0</v>
      </c>
      <c r="L226" s="2">
        <f t="shared" si="114"/>
        <v>10</v>
      </c>
      <c r="M226" s="3">
        <v>225</v>
      </c>
      <c r="N226" s="22">
        <f t="shared" si="115"/>
        <v>2250</v>
      </c>
      <c r="O226" s="1"/>
    </row>
    <row r="227" spans="1:15" ht="15.6" x14ac:dyDescent="0.3">
      <c r="A227" s="131" t="s">
        <v>335</v>
      </c>
      <c r="B227" s="110" t="s">
        <v>336</v>
      </c>
      <c r="C227" s="186" t="s">
        <v>12</v>
      </c>
      <c r="D227" s="2">
        <v>500</v>
      </c>
      <c r="E227" s="38">
        <f t="shared" si="110"/>
        <v>140000</v>
      </c>
      <c r="F227" s="2">
        <v>0</v>
      </c>
      <c r="G227" s="39">
        <f t="shared" si="111"/>
        <v>0</v>
      </c>
      <c r="H227" s="2">
        <v>0</v>
      </c>
      <c r="I227" s="45">
        <f t="shared" si="112"/>
        <v>0</v>
      </c>
      <c r="J227" s="2">
        <v>0</v>
      </c>
      <c r="K227" s="51">
        <f t="shared" si="113"/>
        <v>0</v>
      </c>
      <c r="L227" s="2">
        <f t="shared" si="114"/>
        <v>500</v>
      </c>
      <c r="M227" s="3">
        <v>280</v>
      </c>
      <c r="N227" s="22">
        <f t="shared" si="115"/>
        <v>140000</v>
      </c>
      <c r="O227" s="1"/>
    </row>
    <row r="228" spans="1:15" ht="15.6" x14ac:dyDescent="0.3">
      <c r="A228" s="131" t="s">
        <v>337</v>
      </c>
      <c r="B228" s="110" t="s">
        <v>338</v>
      </c>
      <c r="C228" s="186" t="s">
        <v>339</v>
      </c>
      <c r="D228" s="2">
        <v>450</v>
      </c>
      <c r="E228" s="38">
        <f t="shared" si="110"/>
        <v>238500</v>
      </c>
      <c r="F228" s="2">
        <v>0</v>
      </c>
      <c r="G228" s="39">
        <f t="shared" si="111"/>
        <v>0</v>
      </c>
      <c r="H228" s="2">
        <v>0</v>
      </c>
      <c r="I228" s="45">
        <f t="shared" si="112"/>
        <v>0</v>
      </c>
      <c r="J228" s="2">
        <v>0</v>
      </c>
      <c r="K228" s="51">
        <f t="shared" si="113"/>
        <v>0</v>
      </c>
      <c r="L228" s="2">
        <f t="shared" si="114"/>
        <v>450</v>
      </c>
      <c r="M228" s="3">
        <v>530</v>
      </c>
      <c r="N228" s="22">
        <f t="shared" si="115"/>
        <v>238500</v>
      </c>
      <c r="O228" s="1"/>
    </row>
    <row r="229" spans="1:15" ht="15.6" x14ac:dyDescent="0.3">
      <c r="A229" s="131" t="s">
        <v>337</v>
      </c>
      <c r="B229" s="110" t="s">
        <v>340</v>
      </c>
      <c r="C229" s="186" t="s">
        <v>339</v>
      </c>
      <c r="D229" s="2">
        <v>24</v>
      </c>
      <c r="E229" s="38">
        <f t="shared" si="110"/>
        <v>11040</v>
      </c>
      <c r="F229" s="2">
        <v>0</v>
      </c>
      <c r="G229" s="39">
        <f t="shared" si="111"/>
        <v>0</v>
      </c>
      <c r="H229" s="2">
        <v>0</v>
      </c>
      <c r="I229" s="45">
        <f t="shared" si="112"/>
        <v>0</v>
      </c>
      <c r="J229" s="2">
        <v>0</v>
      </c>
      <c r="K229" s="51">
        <f t="shared" si="113"/>
        <v>0</v>
      </c>
      <c r="L229" s="2">
        <f t="shared" si="114"/>
        <v>24</v>
      </c>
      <c r="M229" s="3">
        <v>460</v>
      </c>
      <c r="N229" s="22">
        <f t="shared" si="115"/>
        <v>11040</v>
      </c>
      <c r="O229" s="1"/>
    </row>
    <row r="230" spans="1:15" ht="15.6" x14ac:dyDescent="0.3">
      <c r="A230" s="131" t="s">
        <v>344</v>
      </c>
      <c r="B230" s="110" t="s">
        <v>345</v>
      </c>
      <c r="C230" s="186" t="s">
        <v>12</v>
      </c>
      <c r="D230" s="2">
        <v>0</v>
      </c>
      <c r="E230" s="38">
        <f t="shared" si="110"/>
        <v>0</v>
      </c>
      <c r="F230" s="2">
        <v>0</v>
      </c>
      <c r="G230" s="39">
        <f t="shared" si="111"/>
        <v>0</v>
      </c>
      <c r="H230" s="2">
        <v>108</v>
      </c>
      <c r="I230" s="45">
        <f t="shared" si="112"/>
        <v>13500</v>
      </c>
      <c r="J230" s="2">
        <v>0</v>
      </c>
      <c r="K230" s="51">
        <f t="shared" si="113"/>
        <v>0</v>
      </c>
      <c r="L230" s="2">
        <f t="shared" si="114"/>
        <v>108</v>
      </c>
      <c r="M230" s="3">
        <v>125</v>
      </c>
      <c r="N230" s="22">
        <f t="shared" si="115"/>
        <v>13500</v>
      </c>
      <c r="O230" s="1"/>
    </row>
    <row r="231" spans="1:15" ht="15.6" x14ac:dyDescent="0.3">
      <c r="A231" s="131" t="s">
        <v>344</v>
      </c>
      <c r="B231" s="110" t="s">
        <v>346</v>
      </c>
      <c r="C231" s="186" t="s">
        <v>21</v>
      </c>
      <c r="D231" s="2">
        <v>216</v>
      </c>
      <c r="E231" s="38">
        <f t="shared" si="110"/>
        <v>16200</v>
      </c>
      <c r="F231" s="2">
        <v>0</v>
      </c>
      <c r="G231" s="39">
        <f t="shared" si="111"/>
        <v>0</v>
      </c>
      <c r="H231" s="2">
        <v>0</v>
      </c>
      <c r="I231" s="45">
        <f t="shared" si="112"/>
        <v>0</v>
      </c>
      <c r="J231" s="2">
        <v>0</v>
      </c>
      <c r="K231" s="51">
        <f t="shared" si="113"/>
        <v>0</v>
      </c>
      <c r="L231" s="2">
        <f t="shared" si="114"/>
        <v>216</v>
      </c>
      <c r="M231" s="3">
        <v>75</v>
      </c>
      <c r="N231" s="22">
        <f t="shared" si="115"/>
        <v>16200</v>
      </c>
      <c r="O231" s="1"/>
    </row>
    <row r="232" spans="1:15" ht="15.6" x14ac:dyDescent="0.3">
      <c r="A232" s="131" t="s">
        <v>344</v>
      </c>
      <c r="B232" s="110" t="s">
        <v>347</v>
      </c>
      <c r="C232" s="186" t="s">
        <v>12</v>
      </c>
      <c r="D232" s="2">
        <v>0</v>
      </c>
      <c r="E232" s="38">
        <f t="shared" si="110"/>
        <v>0</v>
      </c>
      <c r="F232" s="2">
        <v>0</v>
      </c>
      <c r="G232" s="39">
        <f t="shared" si="111"/>
        <v>0</v>
      </c>
      <c r="H232" s="2">
        <v>10</v>
      </c>
      <c r="I232" s="45">
        <f t="shared" si="112"/>
        <v>3500</v>
      </c>
      <c r="J232" s="2">
        <v>0</v>
      </c>
      <c r="K232" s="51">
        <f t="shared" si="113"/>
        <v>0</v>
      </c>
      <c r="L232" s="2">
        <f t="shared" si="114"/>
        <v>10</v>
      </c>
      <c r="M232" s="3">
        <v>350</v>
      </c>
      <c r="N232" s="22">
        <f t="shared" si="115"/>
        <v>3500</v>
      </c>
      <c r="O232" s="1"/>
    </row>
    <row r="233" spans="1:15" ht="15.6" x14ac:dyDescent="0.3">
      <c r="A233" s="131" t="s">
        <v>348</v>
      </c>
      <c r="B233" s="170" t="s">
        <v>349</v>
      </c>
      <c r="C233" s="187" t="s">
        <v>12</v>
      </c>
      <c r="D233" s="2">
        <v>0</v>
      </c>
      <c r="E233" s="38">
        <f t="shared" si="110"/>
        <v>0</v>
      </c>
      <c r="F233" s="2">
        <v>0</v>
      </c>
      <c r="G233" s="39">
        <f t="shared" si="111"/>
        <v>0</v>
      </c>
      <c r="H233" s="2">
        <v>15</v>
      </c>
      <c r="I233" s="45">
        <f t="shared" si="112"/>
        <v>5250</v>
      </c>
      <c r="J233" s="2">
        <v>0</v>
      </c>
      <c r="K233" s="49">
        <f t="shared" si="113"/>
        <v>0</v>
      </c>
      <c r="L233" s="2">
        <f t="shared" si="114"/>
        <v>15</v>
      </c>
      <c r="M233" s="6">
        <v>350</v>
      </c>
      <c r="N233" s="22">
        <f t="shared" si="115"/>
        <v>5250</v>
      </c>
      <c r="O233" s="1"/>
    </row>
    <row r="234" spans="1:15" ht="15.6" x14ac:dyDescent="0.3">
      <c r="A234" s="131" t="s">
        <v>348</v>
      </c>
      <c r="B234" s="110" t="s">
        <v>350</v>
      </c>
      <c r="C234" s="186" t="s">
        <v>12</v>
      </c>
      <c r="D234" s="2">
        <v>0</v>
      </c>
      <c r="E234" s="38">
        <f t="shared" si="110"/>
        <v>0</v>
      </c>
      <c r="F234" s="2">
        <v>0</v>
      </c>
      <c r="G234" s="39">
        <f t="shared" si="111"/>
        <v>0</v>
      </c>
      <c r="H234" s="2">
        <v>15</v>
      </c>
      <c r="I234" s="45">
        <f t="shared" si="112"/>
        <v>7500</v>
      </c>
      <c r="J234" s="2">
        <v>0</v>
      </c>
      <c r="K234" s="64">
        <f t="shared" si="113"/>
        <v>0</v>
      </c>
      <c r="L234" s="2">
        <f t="shared" si="114"/>
        <v>15</v>
      </c>
      <c r="M234" s="3">
        <v>500</v>
      </c>
      <c r="N234" s="22">
        <f t="shared" si="115"/>
        <v>7500</v>
      </c>
      <c r="O234" s="1"/>
    </row>
    <row r="235" spans="1:15" ht="15.6" x14ac:dyDescent="0.3">
      <c r="A235" s="131" t="s">
        <v>351</v>
      </c>
      <c r="B235" s="110" t="s">
        <v>352</v>
      </c>
      <c r="C235" s="186" t="s">
        <v>12</v>
      </c>
      <c r="D235" s="2">
        <v>24</v>
      </c>
      <c r="E235" s="38">
        <f t="shared" si="110"/>
        <v>9000</v>
      </c>
      <c r="F235" s="2">
        <v>0</v>
      </c>
      <c r="G235" s="39">
        <f t="shared" si="111"/>
        <v>0</v>
      </c>
      <c r="H235" s="2">
        <v>0</v>
      </c>
      <c r="I235" s="45">
        <f t="shared" si="112"/>
        <v>0</v>
      </c>
      <c r="J235" s="2">
        <v>0</v>
      </c>
      <c r="K235" s="51">
        <f t="shared" si="113"/>
        <v>0</v>
      </c>
      <c r="L235" s="2">
        <f t="shared" si="114"/>
        <v>24</v>
      </c>
      <c r="M235" s="3">
        <v>375</v>
      </c>
      <c r="N235" s="22">
        <f t="shared" si="115"/>
        <v>9000</v>
      </c>
      <c r="O235" s="1"/>
    </row>
    <row r="236" spans="1:15" ht="15.6" x14ac:dyDescent="0.3">
      <c r="A236" s="131" t="s">
        <v>351</v>
      </c>
      <c r="B236" s="110" t="s">
        <v>353</v>
      </c>
      <c r="C236" s="186" t="s">
        <v>12</v>
      </c>
      <c r="D236" s="2">
        <v>24</v>
      </c>
      <c r="E236" s="38">
        <f t="shared" si="110"/>
        <v>4800</v>
      </c>
      <c r="F236" s="2">
        <v>0</v>
      </c>
      <c r="G236" s="39">
        <f t="shared" si="111"/>
        <v>0</v>
      </c>
      <c r="H236" s="2">
        <v>0</v>
      </c>
      <c r="I236" s="45">
        <f t="shared" si="112"/>
        <v>0</v>
      </c>
      <c r="J236" s="2">
        <v>0</v>
      </c>
      <c r="K236" s="51">
        <f t="shared" si="113"/>
        <v>0</v>
      </c>
      <c r="L236" s="2">
        <f t="shared" si="114"/>
        <v>24</v>
      </c>
      <c r="M236" s="3">
        <v>200</v>
      </c>
      <c r="N236" s="22">
        <f t="shared" si="115"/>
        <v>4800</v>
      </c>
      <c r="O236" s="1"/>
    </row>
    <row r="237" spans="1:15" ht="15.6" x14ac:dyDescent="0.3">
      <c r="A237" s="131" t="s">
        <v>351</v>
      </c>
      <c r="B237" s="110" t="s">
        <v>354</v>
      </c>
      <c r="C237" s="186" t="s">
        <v>12</v>
      </c>
      <c r="D237" s="2">
        <v>24</v>
      </c>
      <c r="E237" s="38">
        <f t="shared" si="110"/>
        <v>5160</v>
      </c>
      <c r="F237" s="2">
        <v>0</v>
      </c>
      <c r="G237" s="39">
        <f t="shared" si="111"/>
        <v>0</v>
      </c>
      <c r="H237" s="2">
        <v>0</v>
      </c>
      <c r="I237" s="45">
        <f t="shared" si="112"/>
        <v>0</v>
      </c>
      <c r="J237" s="2">
        <v>0</v>
      </c>
      <c r="K237" s="51">
        <f t="shared" si="113"/>
        <v>0</v>
      </c>
      <c r="L237" s="2">
        <f t="shared" si="114"/>
        <v>24</v>
      </c>
      <c r="M237" s="3">
        <v>215</v>
      </c>
      <c r="N237" s="22">
        <f t="shared" si="115"/>
        <v>5160</v>
      </c>
      <c r="O237" s="1"/>
    </row>
    <row r="238" spans="1:15" ht="15.6" x14ac:dyDescent="0.3">
      <c r="A238" s="131" t="s">
        <v>351</v>
      </c>
      <c r="B238" s="110" t="s">
        <v>355</v>
      </c>
      <c r="C238" s="186" t="s">
        <v>12</v>
      </c>
      <c r="D238" s="2">
        <v>24</v>
      </c>
      <c r="E238" s="38">
        <f t="shared" si="110"/>
        <v>6480</v>
      </c>
      <c r="F238" s="2">
        <v>0</v>
      </c>
      <c r="G238" s="39">
        <f t="shared" si="111"/>
        <v>0</v>
      </c>
      <c r="H238" s="2">
        <v>0</v>
      </c>
      <c r="I238" s="45">
        <f t="shared" si="112"/>
        <v>0</v>
      </c>
      <c r="J238" s="2">
        <v>0</v>
      </c>
      <c r="K238" s="51">
        <f t="shared" si="113"/>
        <v>0</v>
      </c>
      <c r="L238" s="2">
        <f t="shared" si="114"/>
        <v>24</v>
      </c>
      <c r="M238" s="3">
        <v>270</v>
      </c>
      <c r="N238" s="22">
        <f t="shared" si="115"/>
        <v>6480</v>
      </c>
      <c r="O238" s="1"/>
    </row>
    <row r="239" spans="1:15" ht="15.6" x14ac:dyDescent="0.3">
      <c r="A239" s="131" t="s">
        <v>351</v>
      </c>
      <c r="B239" s="110" t="s">
        <v>356</v>
      </c>
      <c r="C239" s="186" t="s">
        <v>12</v>
      </c>
      <c r="D239" s="2">
        <v>24</v>
      </c>
      <c r="E239" s="38">
        <f t="shared" si="110"/>
        <v>8160</v>
      </c>
      <c r="F239" s="2">
        <v>0</v>
      </c>
      <c r="G239" s="39">
        <f t="shared" si="111"/>
        <v>0</v>
      </c>
      <c r="H239" s="2">
        <v>0</v>
      </c>
      <c r="I239" s="45">
        <f t="shared" si="112"/>
        <v>0</v>
      </c>
      <c r="J239" s="2">
        <v>0</v>
      </c>
      <c r="K239" s="51">
        <f t="shared" si="113"/>
        <v>0</v>
      </c>
      <c r="L239" s="2">
        <f t="shared" si="114"/>
        <v>24</v>
      </c>
      <c r="M239" s="3">
        <v>340</v>
      </c>
      <c r="N239" s="22">
        <f t="shared" si="115"/>
        <v>8160</v>
      </c>
      <c r="O239" s="1"/>
    </row>
    <row r="240" spans="1:15" ht="15.6" x14ac:dyDescent="0.3">
      <c r="A240" s="131" t="s">
        <v>351</v>
      </c>
      <c r="B240" s="110" t="s">
        <v>357</v>
      </c>
      <c r="C240" s="186" t="s">
        <v>12</v>
      </c>
      <c r="D240" s="2">
        <v>12</v>
      </c>
      <c r="E240" s="38">
        <f t="shared" si="110"/>
        <v>1440</v>
      </c>
      <c r="F240" s="2">
        <v>0</v>
      </c>
      <c r="G240" s="39">
        <f t="shared" si="111"/>
        <v>0</v>
      </c>
      <c r="H240" s="2">
        <v>12</v>
      </c>
      <c r="I240" s="45">
        <f t="shared" si="112"/>
        <v>1440</v>
      </c>
      <c r="J240" s="2">
        <v>0</v>
      </c>
      <c r="K240" s="51">
        <f t="shared" si="113"/>
        <v>0</v>
      </c>
      <c r="L240" s="2">
        <f t="shared" si="114"/>
        <v>24</v>
      </c>
      <c r="M240" s="3">
        <v>120</v>
      </c>
      <c r="N240" s="22">
        <f t="shared" si="115"/>
        <v>2880</v>
      </c>
      <c r="O240" s="1"/>
    </row>
    <row r="241" spans="1:15" ht="15.6" x14ac:dyDescent="0.3">
      <c r="A241" s="131" t="s">
        <v>358</v>
      </c>
      <c r="B241" s="110" t="s">
        <v>359</v>
      </c>
      <c r="C241" s="186" t="s">
        <v>360</v>
      </c>
      <c r="D241" s="2">
        <v>0</v>
      </c>
      <c r="E241" s="38">
        <f t="shared" si="110"/>
        <v>0</v>
      </c>
      <c r="F241" s="2">
        <v>0</v>
      </c>
      <c r="G241" s="39">
        <f t="shared" si="111"/>
        <v>0</v>
      </c>
      <c r="H241" s="2">
        <v>50</v>
      </c>
      <c r="I241" s="45">
        <f t="shared" si="112"/>
        <v>1250</v>
      </c>
      <c r="J241" s="2">
        <v>0</v>
      </c>
      <c r="K241" s="51">
        <f t="shared" si="113"/>
        <v>0</v>
      </c>
      <c r="L241" s="2">
        <f t="shared" si="114"/>
        <v>50</v>
      </c>
      <c r="M241" s="3">
        <v>25</v>
      </c>
      <c r="N241" s="22">
        <f t="shared" si="115"/>
        <v>1250</v>
      </c>
      <c r="O241" s="1"/>
    </row>
    <row r="242" spans="1:15" ht="15.6" x14ac:dyDescent="0.3">
      <c r="A242" s="131" t="s">
        <v>358</v>
      </c>
      <c r="B242" s="110" t="s">
        <v>361</v>
      </c>
      <c r="C242" s="186" t="s">
        <v>362</v>
      </c>
      <c r="D242" s="2">
        <v>0</v>
      </c>
      <c r="E242" s="38">
        <f t="shared" si="110"/>
        <v>0</v>
      </c>
      <c r="F242" s="2">
        <v>0</v>
      </c>
      <c r="G242" s="39">
        <f t="shared" si="111"/>
        <v>0</v>
      </c>
      <c r="H242" s="2">
        <v>50</v>
      </c>
      <c r="I242" s="45">
        <f t="shared" si="112"/>
        <v>2250</v>
      </c>
      <c r="J242" s="2">
        <v>0</v>
      </c>
      <c r="K242" s="51">
        <f t="shared" si="113"/>
        <v>0</v>
      </c>
      <c r="L242" s="2">
        <f t="shared" si="114"/>
        <v>50</v>
      </c>
      <c r="M242" s="3">
        <v>45</v>
      </c>
      <c r="N242" s="22">
        <f t="shared" si="115"/>
        <v>2250</v>
      </c>
      <c r="O242" s="1"/>
    </row>
    <row r="243" spans="1:15" ht="15.6" x14ac:dyDescent="0.3">
      <c r="A243" s="131" t="s">
        <v>358</v>
      </c>
      <c r="B243" s="110" t="s">
        <v>363</v>
      </c>
      <c r="C243" s="186" t="s">
        <v>74</v>
      </c>
      <c r="D243" s="2">
        <v>0</v>
      </c>
      <c r="E243" s="38">
        <f t="shared" si="110"/>
        <v>0</v>
      </c>
      <c r="F243" s="2">
        <v>0</v>
      </c>
      <c r="G243" s="39">
        <f t="shared" si="111"/>
        <v>0</v>
      </c>
      <c r="H243" s="2">
        <v>5</v>
      </c>
      <c r="I243" s="45">
        <f t="shared" si="112"/>
        <v>750</v>
      </c>
      <c r="J243" s="2">
        <v>0</v>
      </c>
      <c r="K243" s="51">
        <f t="shared" si="113"/>
        <v>0</v>
      </c>
      <c r="L243" s="2">
        <f t="shared" si="114"/>
        <v>5</v>
      </c>
      <c r="M243" s="3">
        <v>150</v>
      </c>
      <c r="N243" s="22">
        <f t="shared" si="115"/>
        <v>750</v>
      </c>
      <c r="O243" s="1"/>
    </row>
    <row r="244" spans="1:15" ht="15.6" x14ac:dyDescent="0.3">
      <c r="A244" s="131" t="s">
        <v>358</v>
      </c>
      <c r="B244" s="110" t="s">
        <v>364</v>
      </c>
      <c r="C244" s="186" t="s">
        <v>74</v>
      </c>
      <c r="D244" s="2">
        <v>0</v>
      </c>
      <c r="E244" s="38">
        <f t="shared" si="110"/>
        <v>0</v>
      </c>
      <c r="F244" s="2">
        <v>0</v>
      </c>
      <c r="G244" s="39">
        <f t="shared" si="111"/>
        <v>0</v>
      </c>
      <c r="H244" s="2">
        <v>5</v>
      </c>
      <c r="I244" s="45">
        <f t="shared" si="112"/>
        <v>500</v>
      </c>
      <c r="J244" s="2">
        <v>0</v>
      </c>
      <c r="K244" s="51">
        <f t="shared" si="113"/>
        <v>0</v>
      </c>
      <c r="L244" s="2">
        <f t="shared" si="114"/>
        <v>5</v>
      </c>
      <c r="M244" s="3">
        <v>100</v>
      </c>
      <c r="N244" s="22">
        <f t="shared" si="115"/>
        <v>500</v>
      </c>
      <c r="O244" s="1"/>
    </row>
    <row r="245" spans="1:15" ht="15.6" x14ac:dyDescent="0.3">
      <c r="A245" s="131" t="s">
        <v>358</v>
      </c>
      <c r="B245" s="110" t="s">
        <v>365</v>
      </c>
      <c r="C245" s="186" t="s">
        <v>74</v>
      </c>
      <c r="D245" s="2">
        <v>0</v>
      </c>
      <c r="E245" s="38">
        <f t="shared" si="110"/>
        <v>0</v>
      </c>
      <c r="F245" s="2">
        <v>0</v>
      </c>
      <c r="G245" s="39">
        <f t="shared" si="111"/>
        <v>0</v>
      </c>
      <c r="H245" s="2">
        <v>5</v>
      </c>
      <c r="I245" s="45">
        <f t="shared" si="112"/>
        <v>250</v>
      </c>
      <c r="J245" s="2">
        <v>0</v>
      </c>
      <c r="K245" s="51">
        <f t="shared" si="113"/>
        <v>0</v>
      </c>
      <c r="L245" s="2">
        <f t="shared" si="114"/>
        <v>5</v>
      </c>
      <c r="M245" s="3">
        <v>50</v>
      </c>
      <c r="N245" s="22">
        <f t="shared" si="115"/>
        <v>250</v>
      </c>
      <c r="O245" s="1"/>
    </row>
    <row r="246" spans="1:15" ht="15.6" x14ac:dyDescent="0.3">
      <c r="A246" s="131" t="s">
        <v>366</v>
      </c>
      <c r="B246" s="110" t="s">
        <v>367</v>
      </c>
      <c r="C246" s="186" t="s">
        <v>12</v>
      </c>
      <c r="D246" s="2">
        <v>0</v>
      </c>
      <c r="E246" s="38">
        <f t="shared" si="110"/>
        <v>0</v>
      </c>
      <c r="F246" s="2">
        <v>0</v>
      </c>
      <c r="G246" s="39">
        <f t="shared" si="111"/>
        <v>0</v>
      </c>
      <c r="H246" s="2">
        <v>24</v>
      </c>
      <c r="I246" s="45">
        <f t="shared" si="112"/>
        <v>1200</v>
      </c>
      <c r="J246" s="2">
        <v>0</v>
      </c>
      <c r="K246" s="51">
        <f t="shared" si="113"/>
        <v>0</v>
      </c>
      <c r="L246" s="2">
        <f t="shared" si="114"/>
        <v>24</v>
      </c>
      <c r="M246" s="3">
        <v>50</v>
      </c>
      <c r="N246" s="22">
        <f t="shared" si="115"/>
        <v>1200</v>
      </c>
      <c r="O246" s="1"/>
    </row>
    <row r="247" spans="1:15" ht="15.6" x14ac:dyDescent="0.3">
      <c r="A247" s="131" t="s">
        <v>368</v>
      </c>
      <c r="B247" s="110" t="s">
        <v>369</v>
      </c>
      <c r="C247" s="186" t="s">
        <v>12</v>
      </c>
      <c r="D247" s="2">
        <v>312</v>
      </c>
      <c r="E247" s="38">
        <f t="shared" si="110"/>
        <v>93600</v>
      </c>
      <c r="F247" s="2">
        <v>0</v>
      </c>
      <c r="G247" s="39">
        <f t="shared" si="111"/>
        <v>0</v>
      </c>
      <c r="H247" s="2">
        <v>156</v>
      </c>
      <c r="I247" s="45">
        <f t="shared" si="112"/>
        <v>46800</v>
      </c>
      <c r="J247" s="2">
        <v>0</v>
      </c>
      <c r="K247" s="51">
        <f t="shared" si="113"/>
        <v>0</v>
      </c>
      <c r="L247" s="2">
        <f t="shared" si="114"/>
        <v>468</v>
      </c>
      <c r="M247" s="3">
        <v>300</v>
      </c>
      <c r="N247" s="22">
        <f t="shared" si="115"/>
        <v>140400</v>
      </c>
      <c r="O247" s="1"/>
    </row>
    <row r="248" spans="1:15" ht="15.6" x14ac:dyDescent="0.3">
      <c r="A248" s="131" t="s">
        <v>368</v>
      </c>
      <c r="B248" s="110" t="s">
        <v>370</v>
      </c>
      <c r="C248" s="186" t="s">
        <v>12</v>
      </c>
      <c r="D248" s="2">
        <v>0</v>
      </c>
      <c r="E248" s="38">
        <f t="shared" si="110"/>
        <v>0</v>
      </c>
      <c r="F248" s="2">
        <v>0</v>
      </c>
      <c r="G248" s="39">
        <f t="shared" si="111"/>
        <v>0</v>
      </c>
      <c r="H248" s="2">
        <v>12</v>
      </c>
      <c r="I248" s="45">
        <f t="shared" si="112"/>
        <v>3000</v>
      </c>
      <c r="J248" s="2">
        <v>0</v>
      </c>
      <c r="K248" s="51">
        <f t="shared" si="113"/>
        <v>0</v>
      </c>
      <c r="L248" s="2">
        <f t="shared" si="114"/>
        <v>12</v>
      </c>
      <c r="M248" s="3">
        <v>250</v>
      </c>
      <c r="N248" s="22">
        <f t="shared" si="115"/>
        <v>3000</v>
      </c>
      <c r="O248" s="1"/>
    </row>
    <row r="249" spans="1:15" ht="15.6" x14ac:dyDescent="0.3">
      <c r="A249" s="131" t="s">
        <v>368</v>
      </c>
      <c r="B249" s="110" t="s">
        <v>371</v>
      </c>
      <c r="C249" s="186" t="s">
        <v>21</v>
      </c>
      <c r="D249" s="2">
        <v>0</v>
      </c>
      <c r="E249" s="38">
        <f t="shared" si="110"/>
        <v>0</v>
      </c>
      <c r="F249" s="2">
        <v>0</v>
      </c>
      <c r="G249" s="39">
        <f t="shared" si="111"/>
        <v>0</v>
      </c>
      <c r="H249" s="2">
        <v>12</v>
      </c>
      <c r="I249" s="45">
        <f t="shared" si="112"/>
        <v>3000</v>
      </c>
      <c r="J249" s="2">
        <v>0</v>
      </c>
      <c r="K249" s="51">
        <f t="shared" si="113"/>
        <v>0</v>
      </c>
      <c r="L249" s="2">
        <f t="shared" si="114"/>
        <v>12</v>
      </c>
      <c r="M249" s="3">
        <v>250</v>
      </c>
      <c r="N249" s="22">
        <f t="shared" si="115"/>
        <v>3000</v>
      </c>
      <c r="O249" s="1"/>
    </row>
    <row r="250" spans="1:15" ht="15.6" x14ac:dyDescent="0.3">
      <c r="A250" s="131" t="s">
        <v>372</v>
      </c>
      <c r="B250" s="110" t="s">
        <v>373</v>
      </c>
      <c r="C250" s="186" t="s">
        <v>12</v>
      </c>
      <c r="D250" s="2">
        <v>0</v>
      </c>
      <c r="E250" s="38">
        <f t="shared" si="110"/>
        <v>0</v>
      </c>
      <c r="F250" s="2">
        <v>0</v>
      </c>
      <c r="G250" s="39">
        <f t="shared" si="111"/>
        <v>0</v>
      </c>
      <c r="H250" s="2">
        <v>12</v>
      </c>
      <c r="I250" s="45">
        <f t="shared" si="112"/>
        <v>420</v>
      </c>
      <c r="J250" s="2">
        <v>0</v>
      </c>
      <c r="K250" s="51">
        <f t="shared" si="113"/>
        <v>0</v>
      </c>
      <c r="L250" s="2">
        <f t="shared" si="114"/>
        <v>12</v>
      </c>
      <c r="M250" s="3">
        <v>35</v>
      </c>
      <c r="N250" s="22">
        <f t="shared" si="115"/>
        <v>420</v>
      </c>
      <c r="O250" s="1"/>
    </row>
    <row r="251" spans="1:15" ht="15.6" x14ac:dyDescent="0.3">
      <c r="A251" s="131" t="s">
        <v>374</v>
      </c>
      <c r="B251" s="110" t="s">
        <v>375</v>
      </c>
      <c r="C251" s="186" t="s">
        <v>74</v>
      </c>
      <c r="D251" s="2">
        <v>0</v>
      </c>
      <c r="E251" s="38">
        <f t="shared" si="110"/>
        <v>0</v>
      </c>
      <c r="F251" s="2">
        <v>0</v>
      </c>
      <c r="G251" s="39">
        <f t="shared" si="111"/>
        <v>0</v>
      </c>
      <c r="H251" s="2">
        <v>12</v>
      </c>
      <c r="I251" s="45">
        <f t="shared" si="112"/>
        <v>420</v>
      </c>
      <c r="J251" s="2">
        <v>0</v>
      </c>
      <c r="K251" s="51">
        <f t="shared" si="113"/>
        <v>0</v>
      </c>
      <c r="L251" s="2">
        <f t="shared" si="114"/>
        <v>12</v>
      </c>
      <c r="M251" s="3">
        <v>35</v>
      </c>
      <c r="N251" s="22">
        <f t="shared" si="115"/>
        <v>420</v>
      </c>
      <c r="O251" s="1"/>
    </row>
    <row r="252" spans="1:15" ht="15.6" x14ac:dyDescent="0.3">
      <c r="A252" s="131" t="s">
        <v>374</v>
      </c>
      <c r="B252" s="110" t="s">
        <v>376</v>
      </c>
      <c r="C252" s="186" t="s">
        <v>74</v>
      </c>
      <c r="D252" s="2">
        <v>0</v>
      </c>
      <c r="E252" s="38">
        <f t="shared" si="110"/>
        <v>0</v>
      </c>
      <c r="F252" s="2">
        <v>0</v>
      </c>
      <c r="G252" s="39">
        <f t="shared" si="111"/>
        <v>0</v>
      </c>
      <c r="H252" s="2">
        <v>1</v>
      </c>
      <c r="I252" s="45">
        <f t="shared" si="112"/>
        <v>6000</v>
      </c>
      <c r="J252" s="2">
        <v>0</v>
      </c>
      <c r="K252" s="51">
        <f t="shared" si="113"/>
        <v>0</v>
      </c>
      <c r="L252" s="2">
        <f t="shared" si="114"/>
        <v>1</v>
      </c>
      <c r="M252" s="3">
        <v>6000</v>
      </c>
      <c r="N252" s="22">
        <f t="shared" si="115"/>
        <v>6000</v>
      </c>
      <c r="O252" s="1"/>
    </row>
    <row r="253" spans="1:15" ht="15.6" x14ac:dyDescent="0.3">
      <c r="A253" s="131" t="s">
        <v>377</v>
      </c>
      <c r="B253" s="110" t="s">
        <v>378</v>
      </c>
      <c r="C253" s="186" t="s">
        <v>379</v>
      </c>
      <c r="D253" s="2">
        <v>0</v>
      </c>
      <c r="E253" s="38">
        <f t="shared" si="110"/>
        <v>0</v>
      </c>
      <c r="F253" s="2">
        <v>0</v>
      </c>
      <c r="G253" s="39">
        <f t="shared" si="111"/>
        <v>0</v>
      </c>
      <c r="H253" s="2">
        <v>12</v>
      </c>
      <c r="I253" s="45">
        <f t="shared" si="112"/>
        <v>18000</v>
      </c>
      <c r="J253" s="2">
        <v>0</v>
      </c>
      <c r="K253" s="51">
        <f t="shared" si="113"/>
        <v>0</v>
      </c>
      <c r="L253" s="2">
        <f t="shared" si="114"/>
        <v>12</v>
      </c>
      <c r="M253" s="3">
        <v>1500</v>
      </c>
      <c r="N253" s="22">
        <f t="shared" si="115"/>
        <v>18000</v>
      </c>
      <c r="O253" s="1"/>
    </row>
    <row r="254" spans="1:15" ht="15.6" x14ac:dyDescent="0.3">
      <c r="A254" s="131" t="s">
        <v>368</v>
      </c>
      <c r="B254" s="110" t="s">
        <v>380</v>
      </c>
      <c r="C254" s="186" t="s">
        <v>21</v>
      </c>
      <c r="D254" s="2">
        <v>312</v>
      </c>
      <c r="E254" s="38">
        <f t="shared" si="110"/>
        <v>10920</v>
      </c>
      <c r="F254" s="2">
        <v>0</v>
      </c>
      <c r="G254" s="39">
        <f t="shared" si="111"/>
        <v>0</v>
      </c>
      <c r="H254" s="2">
        <v>156</v>
      </c>
      <c r="I254" s="45">
        <f t="shared" si="112"/>
        <v>5460</v>
      </c>
      <c r="J254" s="2">
        <v>0</v>
      </c>
      <c r="K254" s="51">
        <f t="shared" si="113"/>
        <v>0</v>
      </c>
      <c r="L254" s="2">
        <f t="shared" si="114"/>
        <v>468</v>
      </c>
      <c r="M254" s="3">
        <v>35</v>
      </c>
      <c r="N254" s="22">
        <f t="shared" si="115"/>
        <v>16380</v>
      </c>
      <c r="O254" s="1"/>
    </row>
    <row r="255" spans="1:15" ht="15.6" x14ac:dyDescent="0.3">
      <c r="A255" s="131" t="s">
        <v>368</v>
      </c>
      <c r="B255" s="110" t="s">
        <v>381</v>
      </c>
      <c r="C255" s="186" t="s">
        <v>21</v>
      </c>
      <c r="D255" s="2">
        <v>24</v>
      </c>
      <c r="E255" s="38">
        <f t="shared" si="110"/>
        <v>840</v>
      </c>
      <c r="F255" s="2">
        <v>0</v>
      </c>
      <c r="G255" s="39">
        <f t="shared" si="111"/>
        <v>0</v>
      </c>
      <c r="H255" s="2">
        <v>0</v>
      </c>
      <c r="I255" s="45">
        <f t="shared" si="112"/>
        <v>0</v>
      </c>
      <c r="J255" s="2">
        <v>0</v>
      </c>
      <c r="K255" s="51">
        <f t="shared" si="113"/>
        <v>0</v>
      </c>
      <c r="L255" s="2">
        <f t="shared" si="114"/>
        <v>24</v>
      </c>
      <c r="M255" s="3">
        <v>35</v>
      </c>
      <c r="N255" s="22">
        <f t="shared" si="115"/>
        <v>840</v>
      </c>
      <c r="O255" s="1"/>
    </row>
    <row r="256" spans="1:15" ht="15.6" x14ac:dyDescent="0.3">
      <c r="A256" s="131" t="s">
        <v>368</v>
      </c>
      <c r="B256" s="110" t="s">
        <v>382</v>
      </c>
      <c r="C256" s="186" t="s">
        <v>21</v>
      </c>
      <c r="D256" s="2">
        <v>0</v>
      </c>
      <c r="E256" s="38">
        <f t="shared" si="110"/>
        <v>0</v>
      </c>
      <c r="F256" s="2">
        <v>0</v>
      </c>
      <c r="G256" s="39">
        <f t="shared" si="111"/>
        <v>0</v>
      </c>
      <c r="H256" s="2">
        <v>12</v>
      </c>
      <c r="I256" s="45">
        <f t="shared" si="112"/>
        <v>420</v>
      </c>
      <c r="J256" s="2">
        <v>0</v>
      </c>
      <c r="K256" s="51">
        <f t="shared" si="113"/>
        <v>0</v>
      </c>
      <c r="L256" s="2">
        <f t="shared" si="114"/>
        <v>12</v>
      </c>
      <c r="M256" s="3">
        <v>35</v>
      </c>
      <c r="N256" s="22">
        <f t="shared" si="115"/>
        <v>420</v>
      </c>
      <c r="O256" s="1"/>
    </row>
    <row r="257" spans="1:15" ht="15.6" x14ac:dyDescent="0.3">
      <c r="A257" s="131" t="s">
        <v>383</v>
      </c>
      <c r="B257" s="110" t="s">
        <v>384</v>
      </c>
      <c r="C257" s="186" t="s">
        <v>21</v>
      </c>
      <c r="D257" s="2">
        <v>50</v>
      </c>
      <c r="E257" s="38">
        <f t="shared" si="110"/>
        <v>450</v>
      </c>
      <c r="F257" s="2">
        <v>0</v>
      </c>
      <c r="G257" s="39">
        <f t="shared" si="111"/>
        <v>0</v>
      </c>
      <c r="H257" s="2">
        <v>50</v>
      </c>
      <c r="I257" s="45">
        <f t="shared" si="112"/>
        <v>450</v>
      </c>
      <c r="J257" s="2">
        <v>0</v>
      </c>
      <c r="K257" s="51">
        <f t="shared" si="113"/>
        <v>0</v>
      </c>
      <c r="L257" s="2">
        <f t="shared" si="114"/>
        <v>100</v>
      </c>
      <c r="M257" s="3">
        <v>9</v>
      </c>
      <c r="N257" s="22">
        <f t="shared" si="115"/>
        <v>900</v>
      </c>
      <c r="O257" s="1"/>
    </row>
    <row r="258" spans="1:15" ht="15.6" x14ac:dyDescent="0.3">
      <c r="A258" s="131" t="s">
        <v>385</v>
      </c>
      <c r="B258" s="110" t="s">
        <v>386</v>
      </c>
      <c r="C258" s="186" t="s">
        <v>21</v>
      </c>
      <c r="D258" s="2">
        <v>0</v>
      </c>
      <c r="E258" s="38">
        <f t="shared" si="110"/>
        <v>0</v>
      </c>
      <c r="F258" s="2">
        <v>0</v>
      </c>
      <c r="G258" s="39">
        <f t="shared" si="111"/>
        <v>0</v>
      </c>
      <c r="H258" s="2">
        <v>36</v>
      </c>
      <c r="I258" s="45">
        <f t="shared" si="112"/>
        <v>2160</v>
      </c>
      <c r="J258" s="2">
        <v>0</v>
      </c>
      <c r="K258" s="51">
        <f t="shared" si="113"/>
        <v>0</v>
      </c>
      <c r="L258" s="2">
        <f t="shared" si="114"/>
        <v>36</v>
      </c>
      <c r="M258" s="3">
        <v>60</v>
      </c>
      <c r="N258" s="22">
        <f t="shared" si="115"/>
        <v>2160</v>
      </c>
      <c r="O258" s="1"/>
    </row>
    <row r="259" spans="1:15" ht="15.6" x14ac:dyDescent="0.3">
      <c r="A259" s="131" t="s">
        <v>385</v>
      </c>
      <c r="B259" s="110" t="s">
        <v>387</v>
      </c>
      <c r="C259" s="186" t="s">
        <v>21</v>
      </c>
      <c r="D259" s="2">
        <v>0</v>
      </c>
      <c r="E259" s="38">
        <f t="shared" si="110"/>
        <v>0</v>
      </c>
      <c r="F259" s="2">
        <v>0</v>
      </c>
      <c r="G259" s="39">
        <f t="shared" si="111"/>
        <v>0</v>
      </c>
      <c r="H259" s="2">
        <v>36</v>
      </c>
      <c r="I259" s="45">
        <f t="shared" si="112"/>
        <v>2160</v>
      </c>
      <c r="J259" s="2">
        <v>0</v>
      </c>
      <c r="K259" s="51">
        <f t="shared" si="113"/>
        <v>0</v>
      </c>
      <c r="L259" s="2">
        <f t="shared" si="114"/>
        <v>36</v>
      </c>
      <c r="M259" s="3">
        <v>60</v>
      </c>
      <c r="N259" s="22">
        <f t="shared" si="115"/>
        <v>2160</v>
      </c>
      <c r="O259" s="1"/>
    </row>
    <row r="260" spans="1:15" ht="15.6" x14ac:dyDescent="0.3">
      <c r="A260" s="131" t="s">
        <v>385</v>
      </c>
      <c r="B260" s="110" t="s">
        <v>388</v>
      </c>
      <c r="C260" s="186" t="s">
        <v>21</v>
      </c>
      <c r="D260" s="2">
        <v>0</v>
      </c>
      <c r="E260" s="38">
        <f t="shared" si="110"/>
        <v>0</v>
      </c>
      <c r="F260" s="2">
        <v>0</v>
      </c>
      <c r="G260" s="39">
        <f t="shared" si="111"/>
        <v>0</v>
      </c>
      <c r="H260" s="2">
        <v>36</v>
      </c>
      <c r="I260" s="45">
        <f t="shared" si="112"/>
        <v>2160</v>
      </c>
      <c r="J260" s="2">
        <v>0</v>
      </c>
      <c r="K260" s="51">
        <f t="shared" si="113"/>
        <v>0</v>
      </c>
      <c r="L260" s="2">
        <f t="shared" si="114"/>
        <v>36</v>
      </c>
      <c r="M260" s="3">
        <v>60</v>
      </c>
      <c r="N260" s="22">
        <f t="shared" si="115"/>
        <v>2160</v>
      </c>
      <c r="O260" s="1"/>
    </row>
    <row r="261" spans="1:15" ht="15.6" x14ac:dyDescent="0.3">
      <c r="A261" s="131" t="s">
        <v>389</v>
      </c>
      <c r="B261" s="110" t="s">
        <v>390</v>
      </c>
      <c r="C261" s="186" t="s">
        <v>74</v>
      </c>
      <c r="D261" s="2">
        <v>0</v>
      </c>
      <c r="E261" s="38">
        <f t="shared" si="110"/>
        <v>0</v>
      </c>
      <c r="F261" s="2">
        <v>0</v>
      </c>
      <c r="G261" s="39">
        <f t="shared" si="111"/>
        <v>0</v>
      </c>
      <c r="H261" s="2">
        <v>5</v>
      </c>
      <c r="I261" s="45">
        <f t="shared" si="112"/>
        <v>2500</v>
      </c>
      <c r="J261" s="2">
        <v>0</v>
      </c>
      <c r="K261" s="51">
        <f t="shared" si="113"/>
        <v>0</v>
      </c>
      <c r="L261" s="2">
        <f t="shared" si="114"/>
        <v>5</v>
      </c>
      <c r="M261" s="3">
        <v>500</v>
      </c>
      <c r="N261" s="22">
        <f t="shared" si="115"/>
        <v>2500</v>
      </c>
      <c r="O261" s="1"/>
    </row>
    <row r="262" spans="1:15" ht="15.6" x14ac:dyDescent="0.3">
      <c r="A262" s="131" t="s">
        <v>389</v>
      </c>
      <c r="B262" s="110" t="s">
        <v>391</v>
      </c>
      <c r="C262" s="186" t="s">
        <v>74</v>
      </c>
      <c r="D262" s="2">
        <v>0</v>
      </c>
      <c r="E262" s="38">
        <f t="shared" si="110"/>
        <v>0</v>
      </c>
      <c r="F262" s="2">
        <v>0</v>
      </c>
      <c r="G262" s="39">
        <f t="shared" si="111"/>
        <v>0</v>
      </c>
      <c r="H262" s="2">
        <v>5</v>
      </c>
      <c r="I262" s="45">
        <f t="shared" si="112"/>
        <v>4500</v>
      </c>
      <c r="J262" s="2">
        <v>0</v>
      </c>
      <c r="K262" s="51">
        <f t="shared" si="113"/>
        <v>0</v>
      </c>
      <c r="L262" s="2">
        <f t="shared" si="114"/>
        <v>5</v>
      </c>
      <c r="M262" s="3">
        <v>900</v>
      </c>
      <c r="N262" s="22">
        <f t="shared" si="115"/>
        <v>4500</v>
      </c>
      <c r="O262" s="1"/>
    </row>
    <row r="263" spans="1:15" ht="15.6" x14ac:dyDescent="0.3">
      <c r="A263" s="131" t="s">
        <v>392</v>
      </c>
      <c r="B263" s="110" t="s">
        <v>393</v>
      </c>
      <c r="C263" s="186" t="s">
        <v>12</v>
      </c>
      <c r="D263" s="2">
        <v>150</v>
      </c>
      <c r="E263" s="38">
        <f t="shared" si="110"/>
        <v>45000</v>
      </c>
      <c r="F263" s="2">
        <v>0</v>
      </c>
      <c r="G263" s="39">
        <f t="shared" si="111"/>
        <v>0</v>
      </c>
      <c r="H263" s="2">
        <v>50</v>
      </c>
      <c r="I263" s="45">
        <f t="shared" si="112"/>
        <v>15000</v>
      </c>
      <c r="J263" s="2">
        <v>0</v>
      </c>
      <c r="K263" s="51">
        <f t="shared" si="113"/>
        <v>0</v>
      </c>
      <c r="L263" s="2">
        <f t="shared" si="114"/>
        <v>200</v>
      </c>
      <c r="M263" s="3">
        <v>300</v>
      </c>
      <c r="N263" s="22">
        <f t="shared" si="115"/>
        <v>60000</v>
      </c>
      <c r="O263" s="1"/>
    </row>
    <row r="264" spans="1:15" ht="15.6" x14ac:dyDescent="0.3">
      <c r="A264" s="131" t="s">
        <v>392</v>
      </c>
      <c r="B264" s="110" t="s">
        <v>394</v>
      </c>
      <c r="C264" s="186" t="s">
        <v>12</v>
      </c>
      <c r="D264" s="2">
        <v>0</v>
      </c>
      <c r="E264" s="38">
        <f t="shared" si="110"/>
        <v>0</v>
      </c>
      <c r="F264" s="2">
        <v>0</v>
      </c>
      <c r="G264" s="39">
        <f t="shared" si="111"/>
        <v>0</v>
      </c>
      <c r="H264" s="2">
        <v>50</v>
      </c>
      <c r="I264" s="45">
        <f t="shared" si="112"/>
        <v>12500</v>
      </c>
      <c r="J264" s="2">
        <v>0</v>
      </c>
      <c r="K264" s="51">
        <f t="shared" si="113"/>
        <v>0</v>
      </c>
      <c r="L264" s="2">
        <f t="shared" si="114"/>
        <v>50</v>
      </c>
      <c r="M264" s="3">
        <v>250</v>
      </c>
      <c r="N264" s="22">
        <f t="shared" si="115"/>
        <v>12500</v>
      </c>
      <c r="O264" s="1"/>
    </row>
    <row r="265" spans="1:15" ht="15.6" x14ac:dyDescent="0.3">
      <c r="A265" s="131" t="s">
        <v>395</v>
      </c>
      <c r="B265" s="110" t="s">
        <v>396</v>
      </c>
      <c r="C265" s="186" t="s">
        <v>12</v>
      </c>
      <c r="D265" s="2">
        <v>0</v>
      </c>
      <c r="E265" s="38">
        <f t="shared" si="110"/>
        <v>0</v>
      </c>
      <c r="F265" s="2">
        <v>0</v>
      </c>
      <c r="G265" s="39">
        <f t="shared" si="111"/>
        <v>0</v>
      </c>
      <c r="H265" s="2">
        <v>50</v>
      </c>
      <c r="I265" s="45">
        <f t="shared" si="112"/>
        <v>3500</v>
      </c>
      <c r="J265" s="2">
        <v>0</v>
      </c>
      <c r="K265" s="51">
        <f t="shared" si="113"/>
        <v>0</v>
      </c>
      <c r="L265" s="2">
        <f t="shared" si="114"/>
        <v>50</v>
      </c>
      <c r="M265" s="3">
        <v>70</v>
      </c>
      <c r="N265" s="22">
        <f t="shared" si="115"/>
        <v>3500</v>
      </c>
      <c r="O265" s="1"/>
    </row>
    <row r="266" spans="1:15" ht="15.6" x14ac:dyDescent="0.3">
      <c r="A266" s="131" t="s">
        <v>395</v>
      </c>
      <c r="B266" s="110" t="s">
        <v>397</v>
      </c>
      <c r="C266" s="186" t="s">
        <v>12</v>
      </c>
      <c r="D266" s="2">
        <v>0</v>
      </c>
      <c r="E266" s="38">
        <f t="shared" si="110"/>
        <v>0</v>
      </c>
      <c r="F266" s="2">
        <v>0</v>
      </c>
      <c r="G266" s="39">
        <f t="shared" si="111"/>
        <v>0</v>
      </c>
      <c r="H266" s="2">
        <v>50</v>
      </c>
      <c r="I266" s="45">
        <f t="shared" si="112"/>
        <v>3500</v>
      </c>
      <c r="J266" s="2">
        <v>0</v>
      </c>
      <c r="K266" s="51">
        <f t="shared" si="113"/>
        <v>0</v>
      </c>
      <c r="L266" s="2">
        <f t="shared" si="114"/>
        <v>50</v>
      </c>
      <c r="M266" s="3">
        <v>70</v>
      </c>
      <c r="N266" s="22">
        <f t="shared" si="115"/>
        <v>3500</v>
      </c>
      <c r="O266" s="1"/>
    </row>
    <row r="267" spans="1:15" ht="15.6" x14ac:dyDescent="0.3">
      <c r="A267" s="131" t="s">
        <v>395</v>
      </c>
      <c r="B267" s="110" t="s">
        <v>398</v>
      </c>
      <c r="C267" s="186" t="s">
        <v>12</v>
      </c>
      <c r="D267" s="2">
        <v>0</v>
      </c>
      <c r="E267" s="38">
        <f t="shared" si="110"/>
        <v>0</v>
      </c>
      <c r="F267" s="2">
        <v>0</v>
      </c>
      <c r="G267" s="39">
        <f t="shared" si="111"/>
        <v>0</v>
      </c>
      <c r="H267" s="2">
        <v>50</v>
      </c>
      <c r="I267" s="45">
        <f t="shared" si="112"/>
        <v>3500</v>
      </c>
      <c r="J267" s="2">
        <v>0</v>
      </c>
      <c r="K267" s="51">
        <f t="shared" si="113"/>
        <v>0</v>
      </c>
      <c r="L267" s="2">
        <f t="shared" si="114"/>
        <v>50</v>
      </c>
      <c r="M267" s="3">
        <v>70</v>
      </c>
      <c r="N267" s="22">
        <f t="shared" si="115"/>
        <v>3500</v>
      </c>
      <c r="O267" s="1"/>
    </row>
    <row r="268" spans="1:15" ht="15.6" x14ac:dyDescent="0.3">
      <c r="A268" s="131" t="s">
        <v>395</v>
      </c>
      <c r="B268" s="110" t="s">
        <v>399</v>
      </c>
      <c r="C268" s="186" t="s">
        <v>12</v>
      </c>
      <c r="D268" s="2">
        <v>0</v>
      </c>
      <c r="E268" s="38">
        <f t="shared" si="110"/>
        <v>0</v>
      </c>
      <c r="F268" s="2">
        <v>0</v>
      </c>
      <c r="G268" s="39">
        <f t="shared" si="111"/>
        <v>0</v>
      </c>
      <c r="H268" s="2">
        <v>50</v>
      </c>
      <c r="I268" s="45">
        <f t="shared" si="112"/>
        <v>3500</v>
      </c>
      <c r="J268" s="2">
        <v>0</v>
      </c>
      <c r="K268" s="51">
        <f t="shared" si="113"/>
        <v>0</v>
      </c>
      <c r="L268" s="2">
        <f t="shared" si="114"/>
        <v>50</v>
      </c>
      <c r="M268" s="3">
        <v>70</v>
      </c>
      <c r="N268" s="22">
        <f t="shared" si="115"/>
        <v>3500</v>
      </c>
      <c r="O268" s="1"/>
    </row>
    <row r="269" spans="1:15" ht="15.6" x14ac:dyDescent="0.3">
      <c r="A269" s="131" t="s">
        <v>143</v>
      </c>
      <c r="B269" s="110" t="s">
        <v>400</v>
      </c>
      <c r="C269" s="186" t="s">
        <v>12</v>
      </c>
      <c r="D269" s="2">
        <v>0</v>
      </c>
      <c r="E269" s="38">
        <f t="shared" si="110"/>
        <v>0</v>
      </c>
      <c r="F269" s="2">
        <v>0</v>
      </c>
      <c r="G269" s="39">
        <f t="shared" si="111"/>
        <v>0</v>
      </c>
      <c r="H269" s="2">
        <v>120</v>
      </c>
      <c r="I269" s="45">
        <f t="shared" si="112"/>
        <v>14400</v>
      </c>
      <c r="J269" s="2">
        <v>0</v>
      </c>
      <c r="K269" s="51">
        <f t="shared" si="113"/>
        <v>0</v>
      </c>
      <c r="L269" s="2">
        <f t="shared" si="114"/>
        <v>120</v>
      </c>
      <c r="M269" s="3">
        <v>120</v>
      </c>
      <c r="N269" s="22">
        <f t="shared" si="115"/>
        <v>14400</v>
      </c>
      <c r="O269" s="1"/>
    </row>
    <row r="270" spans="1:15" ht="15.6" x14ac:dyDescent="0.3">
      <c r="A270" s="131" t="s">
        <v>143</v>
      </c>
      <c r="B270" s="110" t="s">
        <v>401</v>
      </c>
      <c r="C270" s="186" t="s">
        <v>12</v>
      </c>
      <c r="D270" s="2">
        <v>0</v>
      </c>
      <c r="E270" s="38">
        <f t="shared" si="110"/>
        <v>0</v>
      </c>
      <c r="F270" s="2">
        <v>0</v>
      </c>
      <c r="G270" s="39">
        <f t="shared" si="111"/>
        <v>0</v>
      </c>
      <c r="H270" s="2">
        <v>24</v>
      </c>
      <c r="I270" s="45">
        <f t="shared" si="112"/>
        <v>6600</v>
      </c>
      <c r="J270" s="2">
        <v>0</v>
      </c>
      <c r="K270" s="51">
        <f t="shared" si="113"/>
        <v>0</v>
      </c>
      <c r="L270" s="2">
        <f t="shared" si="114"/>
        <v>24</v>
      </c>
      <c r="M270" s="3">
        <v>275</v>
      </c>
      <c r="N270" s="22">
        <f t="shared" si="115"/>
        <v>6600</v>
      </c>
      <c r="O270" s="1"/>
    </row>
    <row r="271" spans="1:15" ht="15.6" x14ac:dyDescent="0.3">
      <c r="A271" s="131" t="s">
        <v>402</v>
      </c>
      <c r="B271" s="110" t="s">
        <v>403</v>
      </c>
      <c r="C271" s="186" t="s">
        <v>12</v>
      </c>
      <c r="D271" s="2">
        <v>0</v>
      </c>
      <c r="E271" s="38">
        <f t="shared" si="110"/>
        <v>0</v>
      </c>
      <c r="F271" s="2">
        <v>0</v>
      </c>
      <c r="G271" s="39">
        <f t="shared" si="111"/>
        <v>0</v>
      </c>
      <c r="H271" s="2">
        <v>48</v>
      </c>
      <c r="I271" s="45">
        <f t="shared" si="112"/>
        <v>12000</v>
      </c>
      <c r="J271" s="2">
        <v>0</v>
      </c>
      <c r="K271" s="51">
        <f t="shared" si="113"/>
        <v>0</v>
      </c>
      <c r="L271" s="2">
        <f t="shared" si="114"/>
        <v>48</v>
      </c>
      <c r="M271" s="3">
        <v>250</v>
      </c>
      <c r="N271" s="22">
        <f t="shared" si="115"/>
        <v>12000</v>
      </c>
      <c r="O271" s="1"/>
    </row>
    <row r="272" spans="1:15" ht="15.6" x14ac:dyDescent="0.3">
      <c r="A272" s="131" t="s">
        <v>56</v>
      </c>
      <c r="B272" s="110" t="s">
        <v>404</v>
      </c>
      <c r="C272" s="186" t="s">
        <v>12</v>
      </c>
      <c r="D272" s="2">
        <v>0</v>
      </c>
      <c r="E272" s="38">
        <f t="shared" si="110"/>
        <v>0</v>
      </c>
      <c r="F272" s="2">
        <v>0</v>
      </c>
      <c r="G272" s="39">
        <f t="shared" si="111"/>
        <v>0</v>
      </c>
      <c r="H272" s="2">
        <v>24</v>
      </c>
      <c r="I272" s="45">
        <f t="shared" si="112"/>
        <v>4080</v>
      </c>
      <c r="J272" s="2">
        <v>0</v>
      </c>
      <c r="K272" s="51">
        <f t="shared" si="113"/>
        <v>0</v>
      </c>
      <c r="L272" s="2">
        <f t="shared" si="114"/>
        <v>24</v>
      </c>
      <c r="M272" s="3">
        <v>170</v>
      </c>
      <c r="N272" s="22">
        <f t="shared" si="115"/>
        <v>4080</v>
      </c>
      <c r="O272" s="1"/>
    </row>
    <row r="273" spans="1:15" ht="15.6" x14ac:dyDescent="0.3">
      <c r="A273" s="131" t="s">
        <v>405</v>
      </c>
      <c r="B273" s="110" t="s">
        <v>406</v>
      </c>
      <c r="C273" s="186" t="s">
        <v>12</v>
      </c>
      <c r="D273" s="2">
        <v>0</v>
      </c>
      <c r="E273" s="38">
        <f t="shared" si="110"/>
        <v>0</v>
      </c>
      <c r="F273" s="2">
        <v>0</v>
      </c>
      <c r="G273" s="39">
        <f t="shared" si="111"/>
        <v>0</v>
      </c>
      <c r="H273" s="2">
        <v>24</v>
      </c>
      <c r="I273" s="45">
        <f t="shared" si="112"/>
        <v>2040</v>
      </c>
      <c r="J273" s="2">
        <v>0</v>
      </c>
      <c r="K273" s="51">
        <f t="shared" si="113"/>
        <v>0</v>
      </c>
      <c r="L273" s="2">
        <f t="shared" si="114"/>
        <v>24</v>
      </c>
      <c r="M273" s="3">
        <v>85</v>
      </c>
      <c r="N273" s="22">
        <f t="shared" si="115"/>
        <v>2040</v>
      </c>
      <c r="O273" s="1"/>
    </row>
    <row r="274" spans="1:15" ht="15.6" x14ac:dyDescent="0.3">
      <c r="A274" s="131" t="s">
        <v>389</v>
      </c>
      <c r="B274" s="110" t="s">
        <v>407</v>
      </c>
      <c r="C274" s="186" t="s">
        <v>21</v>
      </c>
      <c r="D274" s="2">
        <v>0</v>
      </c>
      <c r="E274" s="38">
        <f t="shared" si="110"/>
        <v>0</v>
      </c>
      <c r="F274" s="2">
        <v>0</v>
      </c>
      <c r="G274" s="39">
        <f t="shared" si="111"/>
        <v>0</v>
      </c>
      <c r="H274" s="2">
        <v>400</v>
      </c>
      <c r="I274" s="45">
        <f t="shared" si="112"/>
        <v>30000</v>
      </c>
      <c r="J274" s="2">
        <v>0</v>
      </c>
      <c r="K274" s="51">
        <f t="shared" si="113"/>
        <v>0</v>
      </c>
      <c r="L274" s="2">
        <f t="shared" si="114"/>
        <v>400</v>
      </c>
      <c r="M274" s="3">
        <v>75</v>
      </c>
      <c r="N274" s="22">
        <f t="shared" si="115"/>
        <v>30000</v>
      </c>
      <c r="O274" s="1"/>
    </row>
    <row r="275" spans="1:15" ht="15.6" x14ac:dyDescent="0.3">
      <c r="A275" s="131" t="s">
        <v>408</v>
      </c>
      <c r="B275" s="110" t="s">
        <v>409</v>
      </c>
      <c r="C275" s="186" t="s">
        <v>410</v>
      </c>
      <c r="D275" s="2">
        <v>0</v>
      </c>
      <c r="E275" s="38">
        <f t="shared" si="110"/>
        <v>0</v>
      </c>
      <c r="F275" s="2">
        <v>0</v>
      </c>
      <c r="G275" s="39">
        <f t="shared" si="111"/>
        <v>0</v>
      </c>
      <c r="H275" s="2">
        <v>10</v>
      </c>
      <c r="I275" s="45">
        <f t="shared" si="112"/>
        <v>3200</v>
      </c>
      <c r="J275" s="2">
        <v>0</v>
      </c>
      <c r="K275" s="51">
        <f t="shared" si="113"/>
        <v>0</v>
      </c>
      <c r="L275" s="2">
        <f t="shared" si="114"/>
        <v>10</v>
      </c>
      <c r="M275" s="3">
        <v>320</v>
      </c>
      <c r="N275" s="22">
        <f t="shared" si="115"/>
        <v>3200</v>
      </c>
      <c r="O275" s="1"/>
    </row>
    <row r="276" spans="1:15" ht="15.6" x14ac:dyDescent="0.3">
      <c r="A276" s="131" t="s">
        <v>411</v>
      </c>
      <c r="B276" s="110" t="s">
        <v>412</v>
      </c>
      <c r="C276" s="186" t="s">
        <v>758</v>
      </c>
      <c r="D276" s="2">
        <v>0</v>
      </c>
      <c r="E276" s="38">
        <f t="shared" si="110"/>
        <v>0</v>
      </c>
      <c r="F276" s="2">
        <v>0</v>
      </c>
      <c r="G276" s="39">
        <f t="shared" si="111"/>
        <v>0</v>
      </c>
      <c r="H276" s="2">
        <v>2000</v>
      </c>
      <c r="I276" s="45">
        <f t="shared" si="112"/>
        <v>20000</v>
      </c>
      <c r="J276" s="2">
        <v>0</v>
      </c>
      <c r="K276" s="51">
        <f t="shared" si="113"/>
        <v>0</v>
      </c>
      <c r="L276" s="2">
        <f t="shared" si="114"/>
        <v>2000</v>
      </c>
      <c r="M276" s="3">
        <v>10</v>
      </c>
      <c r="N276" s="22">
        <f t="shared" si="115"/>
        <v>20000</v>
      </c>
      <c r="O276" s="1"/>
    </row>
    <row r="277" spans="1:15" ht="15.6" x14ac:dyDescent="0.3">
      <c r="A277" s="131" t="s">
        <v>411</v>
      </c>
      <c r="B277" s="110" t="s">
        <v>413</v>
      </c>
      <c r="C277" s="186" t="s">
        <v>758</v>
      </c>
      <c r="D277" s="2">
        <v>0</v>
      </c>
      <c r="E277" s="38">
        <f t="shared" si="110"/>
        <v>0</v>
      </c>
      <c r="F277" s="2">
        <v>0</v>
      </c>
      <c r="G277" s="39">
        <f t="shared" si="111"/>
        <v>0</v>
      </c>
      <c r="H277" s="2">
        <v>500</v>
      </c>
      <c r="I277" s="45">
        <f t="shared" si="112"/>
        <v>6000</v>
      </c>
      <c r="J277" s="2">
        <v>0</v>
      </c>
      <c r="K277" s="51">
        <f t="shared" si="113"/>
        <v>0</v>
      </c>
      <c r="L277" s="2">
        <f t="shared" si="114"/>
        <v>500</v>
      </c>
      <c r="M277" s="3">
        <v>12</v>
      </c>
      <c r="N277" s="22">
        <f t="shared" si="115"/>
        <v>6000</v>
      </c>
      <c r="O277" s="1"/>
    </row>
    <row r="278" spans="1:15" ht="15.6" x14ac:dyDescent="0.3">
      <c r="A278" s="131" t="s">
        <v>411</v>
      </c>
      <c r="B278" s="110" t="s">
        <v>414</v>
      </c>
      <c r="C278" s="186" t="s">
        <v>12</v>
      </c>
      <c r="D278" s="2">
        <v>0</v>
      </c>
      <c r="E278" s="38">
        <f t="shared" si="110"/>
        <v>0</v>
      </c>
      <c r="F278" s="2">
        <v>0</v>
      </c>
      <c r="G278" s="39">
        <f t="shared" si="111"/>
        <v>0</v>
      </c>
      <c r="H278" s="2">
        <v>240</v>
      </c>
      <c r="I278" s="45">
        <f t="shared" si="112"/>
        <v>36000</v>
      </c>
      <c r="J278" s="2">
        <v>0</v>
      </c>
      <c r="K278" s="51">
        <f t="shared" si="113"/>
        <v>0</v>
      </c>
      <c r="L278" s="2">
        <f t="shared" si="114"/>
        <v>240</v>
      </c>
      <c r="M278" s="3">
        <v>150</v>
      </c>
      <c r="N278" s="22">
        <f t="shared" si="115"/>
        <v>36000</v>
      </c>
      <c r="O278" s="1"/>
    </row>
    <row r="279" spans="1:15" ht="15.6" x14ac:dyDescent="0.3">
      <c r="A279" s="131" t="s">
        <v>415</v>
      </c>
      <c r="B279" s="110" t="s">
        <v>416</v>
      </c>
      <c r="C279" s="186" t="s">
        <v>12</v>
      </c>
      <c r="D279" s="2">
        <v>24</v>
      </c>
      <c r="E279" s="38">
        <f t="shared" si="110"/>
        <v>1200</v>
      </c>
      <c r="F279" s="2">
        <v>0</v>
      </c>
      <c r="G279" s="39">
        <f t="shared" si="111"/>
        <v>0</v>
      </c>
      <c r="H279" s="2">
        <v>12</v>
      </c>
      <c r="I279" s="45">
        <f t="shared" si="112"/>
        <v>600</v>
      </c>
      <c r="J279" s="2">
        <v>0</v>
      </c>
      <c r="K279" s="51">
        <f t="shared" si="113"/>
        <v>0</v>
      </c>
      <c r="L279" s="2">
        <f t="shared" si="114"/>
        <v>36</v>
      </c>
      <c r="M279" s="3">
        <v>50</v>
      </c>
      <c r="N279" s="22">
        <f t="shared" si="115"/>
        <v>1800</v>
      </c>
      <c r="O279" s="1"/>
    </row>
    <row r="280" spans="1:15" ht="15.6" x14ac:dyDescent="0.3">
      <c r="A280" s="131" t="s">
        <v>417</v>
      </c>
      <c r="B280" s="110" t="s">
        <v>418</v>
      </c>
      <c r="C280" s="186" t="s">
        <v>12</v>
      </c>
      <c r="D280" s="2">
        <v>0</v>
      </c>
      <c r="E280" s="38">
        <f t="shared" si="110"/>
        <v>0</v>
      </c>
      <c r="F280" s="2">
        <v>0</v>
      </c>
      <c r="G280" s="39">
        <f t="shared" si="111"/>
        <v>0</v>
      </c>
      <c r="H280" s="2">
        <v>120</v>
      </c>
      <c r="I280" s="45">
        <f t="shared" si="112"/>
        <v>4200</v>
      </c>
      <c r="J280" s="2">
        <v>0</v>
      </c>
      <c r="K280" s="51">
        <f t="shared" si="113"/>
        <v>0</v>
      </c>
      <c r="L280" s="2">
        <f t="shared" si="114"/>
        <v>120</v>
      </c>
      <c r="M280" s="3">
        <v>35</v>
      </c>
      <c r="N280" s="22">
        <f t="shared" si="115"/>
        <v>4200</v>
      </c>
      <c r="O280" s="1"/>
    </row>
    <row r="281" spans="1:15" ht="15.6" x14ac:dyDescent="0.3">
      <c r="A281" s="131" t="s">
        <v>419</v>
      </c>
      <c r="B281" s="110" t="s">
        <v>420</v>
      </c>
      <c r="C281" s="186" t="s">
        <v>379</v>
      </c>
      <c r="D281" s="2">
        <v>0</v>
      </c>
      <c r="E281" s="38">
        <f t="shared" si="110"/>
        <v>0</v>
      </c>
      <c r="F281" s="2">
        <v>0</v>
      </c>
      <c r="G281" s="39">
        <f t="shared" si="111"/>
        <v>0</v>
      </c>
      <c r="H281" s="2">
        <v>40</v>
      </c>
      <c r="I281" s="45">
        <f t="shared" si="112"/>
        <v>1400</v>
      </c>
      <c r="J281" s="2">
        <v>0</v>
      </c>
      <c r="K281" s="51">
        <f t="shared" si="113"/>
        <v>0</v>
      </c>
      <c r="L281" s="2">
        <f t="shared" si="114"/>
        <v>40</v>
      </c>
      <c r="M281" s="3">
        <v>35</v>
      </c>
      <c r="N281" s="22">
        <f t="shared" si="115"/>
        <v>1400</v>
      </c>
      <c r="O281" s="1"/>
    </row>
    <row r="282" spans="1:15" ht="15.6" x14ac:dyDescent="0.3">
      <c r="A282" s="131" t="s">
        <v>421</v>
      </c>
      <c r="B282" s="110" t="s">
        <v>422</v>
      </c>
      <c r="C282" s="186" t="s">
        <v>12</v>
      </c>
      <c r="D282" s="2">
        <v>0</v>
      </c>
      <c r="E282" s="38">
        <f t="shared" si="110"/>
        <v>0</v>
      </c>
      <c r="F282" s="2">
        <v>0</v>
      </c>
      <c r="G282" s="39">
        <f t="shared" si="111"/>
        <v>0</v>
      </c>
      <c r="H282" s="2">
        <v>10</v>
      </c>
      <c r="I282" s="45">
        <f t="shared" si="112"/>
        <v>55000</v>
      </c>
      <c r="J282" s="2">
        <v>0</v>
      </c>
      <c r="K282" s="51">
        <f t="shared" si="113"/>
        <v>0</v>
      </c>
      <c r="L282" s="2">
        <f t="shared" si="114"/>
        <v>10</v>
      </c>
      <c r="M282" s="11">
        <v>5500</v>
      </c>
      <c r="N282" s="22">
        <f t="shared" si="115"/>
        <v>55000</v>
      </c>
      <c r="O282" s="1"/>
    </row>
    <row r="283" spans="1:15" ht="15.6" x14ac:dyDescent="0.3">
      <c r="A283" s="131" t="s">
        <v>421</v>
      </c>
      <c r="B283" s="110" t="s">
        <v>423</v>
      </c>
      <c r="C283" s="186" t="s">
        <v>12</v>
      </c>
      <c r="D283" s="2">
        <v>0</v>
      </c>
      <c r="E283" s="38">
        <f t="shared" si="110"/>
        <v>0</v>
      </c>
      <c r="F283" s="2">
        <v>0</v>
      </c>
      <c r="G283" s="39">
        <f t="shared" si="111"/>
        <v>0</v>
      </c>
      <c r="H283" s="2">
        <v>10</v>
      </c>
      <c r="I283" s="45">
        <f t="shared" si="112"/>
        <v>30000</v>
      </c>
      <c r="J283" s="2">
        <v>0</v>
      </c>
      <c r="K283" s="51">
        <f t="shared" si="113"/>
        <v>0</v>
      </c>
      <c r="L283" s="2">
        <f t="shared" si="114"/>
        <v>10</v>
      </c>
      <c r="M283" s="11">
        <v>3000</v>
      </c>
      <c r="N283" s="22">
        <f t="shared" si="115"/>
        <v>30000</v>
      </c>
      <c r="O283" s="1"/>
    </row>
    <row r="284" spans="1:15" ht="15.6" x14ac:dyDescent="0.3">
      <c r="A284" s="131" t="s">
        <v>421</v>
      </c>
      <c r="B284" s="110" t="s">
        <v>424</v>
      </c>
      <c r="C284" s="186" t="s">
        <v>12</v>
      </c>
      <c r="D284" s="2">
        <v>0</v>
      </c>
      <c r="E284" s="38">
        <f t="shared" ref="E284:E307" si="116">D284*M284</f>
        <v>0</v>
      </c>
      <c r="F284" s="2">
        <v>0</v>
      </c>
      <c r="G284" s="39">
        <f t="shared" ref="G284:G307" si="117">F284*M284</f>
        <v>0</v>
      </c>
      <c r="H284" s="2">
        <v>10</v>
      </c>
      <c r="I284" s="45">
        <f t="shared" ref="I284:I307" si="118">H284*M284</f>
        <v>45000</v>
      </c>
      <c r="J284" s="2">
        <v>0</v>
      </c>
      <c r="K284" s="51">
        <f t="shared" ref="K284:K307" si="119">J284*M284</f>
        <v>0</v>
      </c>
      <c r="L284" s="2">
        <f t="shared" ref="L284:L307" si="120">D284+F284+H284+J284</f>
        <v>10</v>
      </c>
      <c r="M284" s="11">
        <v>4500</v>
      </c>
      <c r="N284" s="22">
        <f t="shared" ref="N284:N307" si="121">L284*M284</f>
        <v>45000</v>
      </c>
      <c r="O284" s="1"/>
    </row>
    <row r="285" spans="1:15" ht="15.6" x14ac:dyDescent="0.3">
      <c r="A285" s="131" t="s">
        <v>329</v>
      </c>
      <c r="B285" s="110" t="s">
        <v>425</v>
      </c>
      <c r="C285" s="191" t="s">
        <v>12</v>
      </c>
      <c r="D285" s="2">
        <v>0</v>
      </c>
      <c r="E285" s="38">
        <f t="shared" si="116"/>
        <v>0</v>
      </c>
      <c r="F285" s="2">
        <v>0</v>
      </c>
      <c r="G285" s="39">
        <f t="shared" si="117"/>
        <v>0</v>
      </c>
      <c r="H285" s="2">
        <v>2</v>
      </c>
      <c r="I285" s="45">
        <f t="shared" si="118"/>
        <v>13000</v>
      </c>
      <c r="J285" s="2">
        <v>0</v>
      </c>
      <c r="K285" s="51">
        <f t="shared" si="119"/>
        <v>0</v>
      </c>
      <c r="L285" s="2">
        <f t="shared" si="120"/>
        <v>2</v>
      </c>
      <c r="M285" s="11">
        <v>6500</v>
      </c>
      <c r="N285" s="22">
        <f t="shared" si="121"/>
        <v>13000</v>
      </c>
      <c r="O285" s="1"/>
    </row>
    <row r="286" spans="1:15" ht="15.6" x14ac:dyDescent="0.3">
      <c r="A286" s="131" t="s">
        <v>385</v>
      </c>
      <c r="B286" s="110" t="s">
        <v>426</v>
      </c>
      <c r="C286" s="191" t="s">
        <v>12</v>
      </c>
      <c r="D286" s="2">
        <v>12</v>
      </c>
      <c r="E286" s="38">
        <f t="shared" si="116"/>
        <v>720</v>
      </c>
      <c r="F286" s="2">
        <v>0</v>
      </c>
      <c r="G286" s="39">
        <f t="shared" si="117"/>
        <v>0</v>
      </c>
      <c r="H286" s="2">
        <v>0</v>
      </c>
      <c r="I286" s="45">
        <f t="shared" si="118"/>
        <v>0</v>
      </c>
      <c r="J286" s="2">
        <v>0</v>
      </c>
      <c r="K286" s="51">
        <f t="shared" si="119"/>
        <v>0</v>
      </c>
      <c r="L286" s="2">
        <f t="shared" si="120"/>
        <v>12</v>
      </c>
      <c r="M286" s="11">
        <v>60</v>
      </c>
      <c r="N286" s="22">
        <f t="shared" si="121"/>
        <v>720</v>
      </c>
      <c r="O286" s="1"/>
    </row>
    <row r="287" spans="1:15" ht="15.6" x14ac:dyDescent="0.3">
      <c r="A287" s="131" t="s">
        <v>385</v>
      </c>
      <c r="B287" s="110" t="s">
        <v>427</v>
      </c>
      <c r="C287" s="191" t="s">
        <v>12</v>
      </c>
      <c r="D287" s="2">
        <v>12</v>
      </c>
      <c r="E287" s="38">
        <f t="shared" si="116"/>
        <v>720</v>
      </c>
      <c r="F287" s="2">
        <v>0</v>
      </c>
      <c r="G287" s="39">
        <f t="shared" si="117"/>
        <v>0</v>
      </c>
      <c r="H287" s="2">
        <v>0</v>
      </c>
      <c r="I287" s="45">
        <f t="shared" si="118"/>
        <v>0</v>
      </c>
      <c r="J287" s="2">
        <v>0</v>
      </c>
      <c r="K287" s="51">
        <f t="shared" si="119"/>
        <v>0</v>
      </c>
      <c r="L287" s="2">
        <f t="shared" si="120"/>
        <v>12</v>
      </c>
      <c r="M287" s="11">
        <v>60</v>
      </c>
      <c r="N287" s="22">
        <f t="shared" si="121"/>
        <v>720</v>
      </c>
      <c r="O287" s="1"/>
    </row>
    <row r="288" spans="1:15" ht="15.6" x14ac:dyDescent="0.3">
      <c r="A288" s="131" t="s">
        <v>385</v>
      </c>
      <c r="B288" s="110" t="s">
        <v>428</v>
      </c>
      <c r="C288" s="191" t="s">
        <v>12</v>
      </c>
      <c r="D288" s="2">
        <v>12</v>
      </c>
      <c r="E288" s="38">
        <f t="shared" si="116"/>
        <v>720</v>
      </c>
      <c r="F288" s="2">
        <v>0</v>
      </c>
      <c r="G288" s="39">
        <f t="shared" si="117"/>
        <v>0</v>
      </c>
      <c r="H288" s="2">
        <v>0</v>
      </c>
      <c r="I288" s="45">
        <f t="shared" si="118"/>
        <v>0</v>
      </c>
      <c r="J288" s="2">
        <v>0</v>
      </c>
      <c r="K288" s="51">
        <f t="shared" si="119"/>
        <v>0</v>
      </c>
      <c r="L288" s="2">
        <f t="shared" si="120"/>
        <v>12</v>
      </c>
      <c r="M288" s="11">
        <v>60</v>
      </c>
      <c r="N288" s="22">
        <f t="shared" si="121"/>
        <v>720</v>
      </c>
      <c r="O288" s="1"/>
    </row>
    <row r="289" spans="1:15" ht="15.6" x14ac:dyDescent="0.3">
      <c r="A289" s="131" t="s">
        <v>385</v>
      </c>
      <c r="B289" s="110" t="s">
        <v>429</v>
      </c>
      <c r="C289" s="191" t="s">
        <v>12</v>
      </c>
      <c r="D289" s="2">
        <v>12</v>
      </c>
      <c r="E289" s="38">
        <f t="shared" si="116"/>
        <v>720</v>
      </c>
      <c r="F289" s="2">
        <v>0</v>
      </c>
      <c r="G289" s="39">
        <f t="shared" si="117"/>
        <v>0</v>
      </c>
      <c r="H289" s="2">
        <v>0</v>
      </c>
      <c r="I289" s="45">
        <f t="shared" si="118"/>
        <v>0</v>
      </c>
      <c r="J289" s="2">
        <v>0</v>
      </c>
      <c r="K289" s="51">
        <f t="shared" si="119"/>
        <v>0</v>
      </c>
      <c r="L289" s="2">
        <f t="shared" si="120"/>
        <v>12</v>
      </c>
      <c r="M289" s="11">
        <v>60</v>
      </c>
      <c r="N289" s="22">
        <f t="shared" si="121"/>
        <v>720</v>
      </c>
      <c r="O289" s="1"/>
    </row>
    <row r="290" spans="1:15" ht="15.6" x14ac:dyDescent="0.3">
      <c r="A290" s="131" t="s">
        <v>372</v>
      </c>
      <c r="B290" s="110" t="s">
        <v>430</v>
      </c>
      <c r="C290" s="191" t="s">
        <v>12</v>
      </c>
      <c r="D290" s="2">
        <v>10</v>
      </c>
      <c r="E290" s="38">
        <f t="shared" si="116"/>
        <v>600</v>
      </c>
      <c r="F290" s="2">
        <v>0</v>
      </c>
      <c r="G290" s="39">
        <f t="shared" si="117"/>
        <v>0</v>
      </c>
      <c r="H290" s="2">
        <v>5</v>
      </c>
      <c r="I290" s="45">
        <f t="shared" si="118"/>
        <v>300</v>
      </c>
      <c r="J290" s="2">
        <v>0</v>
      </c>
      <c r="K290" s="51">
        <f t="shared" si="119"/>
        <v>0</v>
      </c>
      <c r="L290" s="2">
        <f t="shared" si="120"/>
        <v>15</v>
      </c>
      <c r="M290" s="11">
        <v>60</v>
      </c>
      <c r="N290" s="22">
        <f t="shared" si="121"/>
        <v>900</v>
      </c>
      <c r="O290" s="1"/>
    </row>
    <row r="291" spans="1:15" ht="15.6" x14ac:dyDescent="0.3">
      <c r="A291" s="131" t="s">
        <v>431</v>
      </c>
      <c r="B291" s="110" t="s">
        <v>432</v>
      </c>
      <c r="C291" s="191" t="s">
        <v>12</v>
      </c>
      <c r="D291" s="2">
        <v>0</v>
      </c>
      <c r="E291" s="38">
        <f t="shared" si="116"/>
        <v>0</v>
      </c>
      <c r="F291" s="2">
        <v>0</v>
      </c>
      <c r="G291" s="39">
        <f t="shared" si="117"/>
        <v>0</v>
      </c>
      <c r="H291" s="2">
        <v>2</v>
      </c>
      <c r="I291" s="45">
        <f t="shared" si="118"/>
        <v>6000</v>
      </c>
      <c r="J291" s="2">
        <v>0</v>
      </c>
      <c r="K291" s="51">
        <f t="shared" si="119"/>
        <v>0</v>
      </c>
      <c r="L291" s="2">
        <f t="shared" si="120"/>
        <v>2</v>
      </c>
      <c r="M291" s="11">
        <v>3000</v>
      </c>
      <c r="N291" s="22">
        <f t="shared" si="121"/>
        <v>6000</v>
      </c>
      <c r="O291" s="1"/>
    </row>
    <row r="292" spans="1:15" ht="15.6" x14ac:dyDescent="0.3">
      <c r="A292" s="131" t="s">
        <v>433</v>
      </c>
      <c r="B292" s="110" t="s">
        <v>434</v>
      </c>
      <c r="C292" s="186" t="s">
        <v>12</v>
      </c>
      <c r="D292" s="27">
        <v>0</v>
      </c>
      <c r="E292" s="38">
        <f t="shared" si="116"/>
        <v>0</v>
      </c>
      <c r="F292" s="8">
        <v>0</v>
      </c>
      <c r="G292" s="39">
        <f t="shared" si="117"/>
        <v>0</v>
      </c>
      <c r="H292" s="2">
        <v>12</v>
      </c>
      <c r="I292" s="45">
        <f t="shared" si="118"/>
        <v>90000</v>
      </c>
      <c r="J292" s="27">
        <v>0</v>
      </c>
      <c r="K292" s="55">
        <f t="shared" si="119"/>
        <v>0</v>
      </c>
      <c r="L292" s="2">
        <f t="shared" si="120"/>
        <v>12</v>
      </c>
      <c r="M292" s="3">
        <v>7500</v>
      </c>
      <c r="N292" s="22">
        <f t="shared" si="121"/>
        <v>90000</v>
      </c>
      <c r="O292" s="1"/>
    </row>
    <row r="293" spans="1:15" ht="15.6" x14ac:dyDescent="0.3">
      <c r="A293" s="154" t="s">
        <v>435</v>
      </c>
      <c r="B293" s="171" t="s">
        <v>436</v>
      </c>
      <c r="C293" s="191" t="s">
        <v>12</v>
      </c>
      <c r="D293" s="27">
        <v>0</v>
      </c>
      <c r="E293" s="38">
        <f t="shared" si="116"/>
        <v>0</v>
      </c>
      <c r="F293" s="33">
        <v>0</v>
      </c>
      <c r="G293" s="39">
        <f t="shared" si="117"/>
        <v>0</v>
      </c>
      <c r="H293" s="33">
        <v>24</v>
      </c>
      <c r="I293" s="45">
        <f t="shared" si="118"/>
        <v>21600</v>
      </c>
      <c r="J293" s="33">
        <v>0</v>
      </c>
      <c r="K293" s="55">
        <f t="shared" si="119"/>
        <v>0</v>
      </c>
      <c r="L293" s="2">
        <f t="shared" si="120"/>
        <v>24</v>
      </c>
      <c r="M293" s="11">
        <v>900</v>
      </c>
      <c r="N293" s="22">
        <f t="shared" si="121"/>
        <v>21600</v>
      </c>
      <c r="O293" s="1"/>
    </row>
    <row r="294" spans="1:15" ht="15.6" x14ac:dyDescent="0.3">
      <c r="A294" s="154" t="s">
        <v>437</v>
      </c>
      <c r="B294" s="171" t="s">
        <v>438</v>
      </c>
      <c r="C294" s="191" t="s">
        <v>12</v>
      </c>
      <c r="D294" s="27">
        <v>0</v>
      </c>
      <c r="E294" s="38">
        <f t="shared" si="116"/>
        <v>0</v>
      </c>
      <c r="F294" s="33">
        <v>0</v>
      </c>
      <c r="G294" s="39">
        <f t="shared" si="117"/>
        <v>0</v>
      </c>
      <c r="H294" s="33">
        <v>4</v>
      </c>
      <c r="I294" s="45">
        <f t="shared" si="118"/>
        <v>6400</v>
      </c>
      <c r="J294" s="33">
        <v>0</v>
      </c>
      <c r="K294" s="55">
        <f t="shared" si="119"/>
        <v>0</v>
      </c>
      <c r="L294" s="2">
        <f t="shared" si="120"/>
        <v>4</v>
      </c>
      <c r="M294" s="11">
        <v>1600</v>
      </c>
      <c r="N294" s="22">
        <f t="shared" si="121"/>
        <v>6400</v>
      </c>
      <c r="O294" s="1"/>
    </row>
    <row r="295" spans="1:15" ht="15.6" x14ac:dyDescent="0.3">
      <c r="A295" s="154" t="s">
        <v>439</v>
      </c>
      <c r="B295" s="171" t="s">
        <v>440</v>
      </c>
      <c r="C295" s="191" t="s">
        <v>12</v>
      </c>
      <c r="D295" s="27">
        <v>0</v>
      </c>
      <c r="E295" s="38">
        <f t="shared" si="116"/>
        <v>0</v>
      </c>
      <c r="F295" s="4">
        <v>0</v>
      </c>
      <c r="G295" s="39">
        <f t="shared" si="117"/>
        <v>0</v>
      </c>
      <c r="H295" s="4">
        <v>10</v>
      </c>
      <c r="I295" s="45">
        <f t="shared" si="118"/>
        <v>4000</v>
      </c>
      <c r="J295" s="4">
        <v>0</v>
      </c>
      <c r="K295" s="55">
        <f t="shared" si="119"/>
        <v>0</v>
      </c>
      <c r="L295" s="2">
        <f t="shared" si="120"/>
        <v>10</v>
      </c>
      <c r="M295" s="3">
        <v>400</v>
      </c>
      <c r="N295" s="22">
        <f t="shared" si="121"/>
        <v>4000</v>
      </c>
      <c r="O295" s="1"/>
    </row>
    <row r="296" spans="1:15" ht="15.6" x14ac:dyDescent="0.3">
      <c r="A296" s="131" t="s">
        <v>351</v>
      </c>
      <c r="B296" s="171" t="s">
        <v>441</v>
      </c>
      <c r="C296" s="191" t="s">
        <v>12</v>
      </c>
      <c r="D296" s="27">
        <v>1000</v>
      </c>
      <c r="E296" s="38">
        <f t="shared" si="116"/>
        <v>420000</v>
      </c>
      <c r="F296" s="4">
        <v>0</v>
      </c>
      <c r="G296" s="39">
        <f t="shared" si="117"/>
        <v>0</v>
      </c>
      <c r="H296" s="4">
        <v>1000</v>
      </c>
      <c r="I296" s="45">
        <f t="shared" si="118"/>
        <v>420000</v>
      </c>
      <c r="J296" s="4">
        <v>0</v>
      </c>
      <c r="K296" s="55">
        <f t="shared" si="119"/>
        <v>0</v>
      </c>
      <c r="L296" s="20">
        <f t="shared" si="120"/>
        <v>2000</v>
      </c>
      <c r="M296" s="3">
        <v>420</v>
      </c>
      <c r="N296" s="23">
        <f t="shared" si="121"/>
        <v>840000</v>
      </c>
      <c r="O296" s="1"/>
    </row>
    <row r="297" spans="1:15" ht="15.6" x14ac:dyDescent="0.3">
      <c r="A297" s="131" t="s">
        <v>351</v>
      </c>
      <c r="B297" s="171" t="s">
        <v>442</v>
      </c>
      <c r="C297" s="191" t="s">
        <v>12</v>
      </c>
      <c r="D297" s="27">
        <v>1000</v>
      </c>
      <c r="E297" s="38">
        <f t="shared" si="116"/>
        <v>530000</v>
      </c>
      <c r="F297" s="4">
        <v>0</v>
      </c>
      <c r="G297" s="39">
        <f t="shared" si="117"/>
        <v>0</v>
      </c>
      <c r="H297" s="4">
        <v>1000</v>
      </c>
      <c r="I297" s="45">
        <f t="shared" si="118"/>
        <v>530000</v>
      </c>
      <c r="J297" s="4">
        <v>0</v>
      </c>
      <c r="K297" s="55">
        <f t="shared" si="119"/>
        <v>0</v>
      </c>
      <c r="L297" s="20">
        <f t="shared" si="120"/>
        <v>2000</v>
      </c>
      <c r="M297" s="3">
        <v>530</v>
      </c>
      <c r="N297" s="23">
        <f t="shared" si="121"/>
        <v>1060000</v>
      </c>
      <c r="O297" s="1"/>
    </row>
    <row r="298" spans="1:15" ht="15.6" x14ac:dyDescent="0.3">
      <c r="A298" s="131" t="s">
        <v>341</v>
      </c>
      <c r="B298" s="171" t="s">
        <v>443</v>
      </c>
      <c r="C298" s="191" t="s">
        <v>12</v>
      </c>
      <c r="D298" s="27">
        <v>1000</v>
      </c>
      <c r="E298" s="38">
        <f t="shared" si="116"/>
        <v>75000</v>
      </c>
      <c r="F298" s="4">
        <v>0</v>
      </c>
      <c r="G298" s="39">
        <f t="shared" si="117"/>
        <v>0</v>
      </c>
      <c r="H298" s="27">
        <v>1000</v>
      </c>
      <c r="I298" s="45">
        <f t="shared" si="118"/>
        <v>75000</v>
      </c>
      <c r="J298" s="4">
        <v>0</v>
      </c>
      <c r="K298" s="55">
        <f t="shared" si="119"/>
        <v>0</v>
      </c>
      <c r="L298" s="20">
        <f t="shared" si="120"/>
        <v>2000</v>
      </c>
      <c r="M298" s="3">
        <v>75</v>
      </c>
      <c r="N298" s="23">
        <f t="shared" si="121"/>
        <v>150000</v>
      </c>
      <c r="O298" s="1"/>
    </row>
    <row r="299" spans="1:15" ht="15.6" x14ac:dyDescent="0.3">
      <c r="A299" s="131" t="s">
        <v>341</v>
      </c>
      <c r="B299" s="171" t="s">
        <v>444</v>
      </c>
      <c r="C299" s="191" t="s">
        <v>12</v>
      </c>
      <c r="D299" s="27">
        <v>1000</v>
      </c>
      <c r="E299" s="38">
        <f t="shared" si="116"/>
        <v>150000</v>
      </c>
      <c r="F299" s="4">
        <v>0</v>
      </c>
      <c r="G299" s="39">
        <f t="shared" si="117"/>
        <v>0</v>
      </c>
      <c r="H299" s="27">
        <v>1000</v>
      </c>
      <c r="I299" s="45">
        <f t="shared" si="118"/>
        <v>150000</v>
      </c>
      <c r="J299" s="4">
        <v>0</v>
      </c>
      <c r="K299" s="55">
        <f t="shared" si="119"/>
        <v>0</v>
      </c>
      <c r="L299" s="20">
        <f t="shared" si="120"/>
        <v>2000</v>
      </c>
      <c r="M299" s="3">
        <v>150</v>
      </c>
      <c r="N299" s="23">
        <f t="shared" si="121"/>
        <v>300000</v>
      </c>
      <c r="O299" s="1"/>
    </row>
    <row r="300" spans="1:15" ht="15.6" x14ac:dyDescent="0.3">
      <c r="A300" s="131" t="s">
        <v>341</v>
      </c>
      <c r="B300" s="171" t="s">
        <v>445</v>
      </c>
      <c r="C300" s="191" t="s">
        <v>12</v>
      </c>
      <c r="D300" s="27">
        <v>1000</v>
      </c>
      <c r="E300" s="38">
        <f t="shared" si="116"/>
        <v>75000</v>
      </c>
      <c r="F300" s="4">
        <v>0</v>
      </c>
      <c r="G300" s="39">
        <f t="shared" si="117"/>
        <v>0</v>
      </c>
      <c r="H300" s="4">
        <v>1000</v>
      </c>
      <c r="I300" s="45">
        <f t="shared" si="118"/>
        <v>75000</v>
      </c>
      <c r="J300" s="4">
        <v>0</v>
      </c>
      <c r="K300" s="55">
        <f t="shared" si="119"/>
        <v>0</v>
      </c>
      <c r="L300" s="20">
        <f t="shared" si="120"/>
        <v>2000</v>
      </c>
      <c r="M300" s="3">
        <v>75</v>
      </c>
      <c r="N300" s="23">
        <f t="shared" si="121"/>
        <v>150000</v>
      </c>
      <c r="O300" s="1"/>
    </row>
    <row r="301" spans="1:15" ht="15.6" x14ac:dyDescent="0.3">
      <c r="A301" s="131" t="s">
        <v>341</v>
      </c>
      <c r="B301" s="109" t="s">
        <v>446</v>
      </c>
      <c r="C301" s="185" t="s">
        <v>12</v>
      </c>
      <c r="D301" s="27">
        <v>1000</v>
      </c>
      <c r="E301" s="63">
        <f t="shared" si="116"/>
        <v>125000</v>
      </c>
      <c r="F301" s="4">
        <v>0</v>
      </c>
      <c r="G301" s="39">
        <f t="shared" si="117"/>
        <v>0</v>
      </c>
      <c r="H301" s="4">
        <v>1000</v>
      </c>
      <c r="I301" s="45">
        <f t="shared" si="118"/>
        <v>125000</v>
      </c>
      <c r="J301" s="4">
        <v>0</v>
      </c>
      <c r="K301" s="55">
        <f t="shared" si="119"/>
        <v>0</v>
      </c>
      <c r="L301" s="20">
        <f t="shared" si="120"/>
        <v>2000</v>
      </c>
      <c r="M301" s="3">
        <v>125</v>
      </c>
      <c r="N301" s="23">
        <f t="shared" si="121"/>
        <v>250000</v>
      </c>
      <c r="O301" s="1"/>
    </row>
    <row r="302" spans="1:15" ht="15.6" x14ac:dyDescent="0.3">
      <c r="A302" s="131" t="s">
        <v>341</v>
      </c>
      <c r="B302" s="110" t="s">
        <v>342</v>
      </c>
      <c r="C302" s="186" t="s">
        <v>21</v>
      </c>
      <c r="D302" s="2">
        <v>1000</v>
      </c>
      <c r="E302" s="38">
        <f>D302*M302</f>
        <v>45000</v>
      </c>
      <c r="F302" s="2">
        <v>0</v>
      </c>
      <c r="G302" s="39">
        <f>F302*M302</f>
        <v>0</v>
      </c>
      <c r="H302" s="2">
        <v>1000</v>
      </c>
      <c r="I302" s="45">
        <f>H302*M302</f>
        <v>45000</v>
      </c>
      <c r="J302" s="2">
        <v>0</v>
      </c>
      <c r="K302" s="51">
        <f>J302*M302</f>
        <v>0</v>
      </c>
      <c r="L302" s="2">
        <f>D302+F302+H302+J302</f>
        <v>2000</v>
      </c>
      <c r="M302" s="3">
        <v>45</v>
      </c>
      <c r="N302" s="22">
        <f>L302*M302</f>
        <v>90000</v>
      </c>
      <c r="O302" s="1"/>
    </row>
    <row r="303" spans="1:15" ht="15.6" x14ac:dyDescent="0.3">
      <c r="A303" s="350" t="s">
        <v>341</v>
      </c>
      <c r="B303" s="351" t="s">
        <v>966</v>
      </c>
      <c r="C303" s="341" t="s">
        <v>12</v>
      </c>
      <c r="D303" s="2">
        <v>1000</v>
      </c>
      <c r="E303" s="38">
        <f>D303*M303</f>
        <v>55000</v>
      </c>
      <c r="F303" s="2">
        <v>0</v>
      </c>
      <c r="G303" s="39">
        <f>F303*M303</f>
        <v>0</v>
      </c>
      <c r="H303" s="2">
        <v>1000</v>
      </c>
      <c r="I303" s="45">
        <f>H303*M303</f>
        <v>55000</v>
      </c>
      <c r="J303" s="2">
        <v>0</v>
      </c>
      <c r="K303" s="51">
        <f>J303*M303</f>
        <v>0</v>
      </c>
      <c r="L303" s="2">
        <f>D303+F303+H303+J303</f>
        <v>2000</v>
      </c>
      <c r="M303" s="3">
        <v>55</v>
      </c>
      <c r="N303" s="22">
        <f>L303*M303</f>
        <v>110000</v>
      </c>
      <c r="O303" s="1"/>
    </row>
    <row r="304" spans="1:15" ht="15.6" x14ac:dyDescent="0.3">
      <c r="A304" s="131" t="s">
        <v>341</v>
      </c>
      <c r="B304" s="110" t="s">
        <v>343</v>
      </c>
      <c r="C304" s="186" t="s">
        <v>74</v>
      </c>
      <c r="D304" s="2"/>
      <c r="E304" s="38">
        <f>D304*M304</f>
        <v>0</v>
      </c>
      <c r="F304" s="2">
        <v>0</v>
      </c>
      <c r="G304" s="39">
        <f>F304*M304</f>
        <v>0</v>
      </c>
      <c r="H304" s="2"/>
      <c r="I304" s="45">
        <f>H304*M304</f>
        <v>0</v>
      </c>
      <c r="J304" s="2">
        <v>0</v>
      </c>
      <c r="K304" s="51">
        <f>J304*M304</f>
        <v>0</v>
      </c>
      <c r="L304" s="2">
        <f>D304+F304+H304+J304</f>
        <v>0</v>
      </c>
      <c r="M304" s="3">
        <v>60</v>
      </c>
      <c r="N304" s="22">
        <f>L304*M304</f>
        <v>0</v>
      </c>
      <c r="O304" s="1"/>
    </row>
    <row r="305" spans="1:16" ht="15.6" x14ac:dyDescent="0.3">
      <c r="A305" s="131" t="s">
        <v>337</v>
      </c>
      <c r="B305" s="171" t="s">
        <v>447</v>
      </c>
      <c r="C305" s="191" t="s">
        <v>339</v>
      </c>
      <c r="D305" s="27">
        <v>6</v>
      </c>
      <c r="E305" s="63">
        <f t="shared" si="116"/>
        <v>15000</v>
      </c>
      <c r="F305" s="4">
        <v>0</v>
      </c>
      <c r="G305" s="39">
        <f t="shared" si="117"/>
        <v>0</v>
      </c>
      <c r="H305" s="4">
        <v>6</v>
      </c>
      <c r="I305" s="45">
        <f t="shared" si="118"/>
        <v>15000</v>
      </c>
      <c r="J305" s="4">
        <v>0</v>
      </c>
      <c r="K305" s="55">
        <f t="shared" si="119"/>
        <v>0</v>
      </c>
      <c r="L305" s="20">
        <f t="shared" si="120"/>
        <v>12</v>
      </c>
      <c r="M305" s="3">
        <v>2500</v>
      </c>
      <c r="N305" s="23">
        <f t="shared" si="121"/>
        <v>30000</v>
      </c>
      <c r="O305" s="1"/>
    </row>
    <row r="306" spans="1:16" ht="15.6" x14ac:dyDescent="0.3">
      <c r="A306" s="131" t="s">
        <v>337</v>
      </c>
      <c r="B306" s="171" t="s">
        <v>448</v>
      </c>
      <c r="C306" s="191" t="s">
        <v>339</v>
      </c>
      <c r="D306" s="27">
        <v>6</v>
      </c>
      <c r="E306" s="63">
        <f t="shared" si="116"/>
        <v>12000</v>
      </c>
      <c r="F306" s="4">
        <v>0</v>
      </c>
      <c r="G306" s="39">
        <f t="shared" si="117"/>
        <v>0</v>
      </c>
      <c r="H306" s="4">
        <v>6</v>
      </c>
      <c r="I306" s="45">
        <f t="shared" si="118"/>
        <v>12000</v>
      </c>
      <c r="J306" s="4">
        <v>0</v>
      </c>
      <c r="K306" s="55">
        <f t="shared" si="119"/>
        <v>0</v>
      </c>
      <c r="L306" s="20">
        <f t="shared" si="120"/>
        <v>12</v>
      </c>
      <c r="M306" s="3">
        <v>2000</v>
      </c>
      <c r="N306" s="23">
        <f t="shared" si="121"/>
        <v>24000</v>
      </c>
      <c r="O306" s="1"/>
    </row>
    <row r="307" spans="1:16" ht="16.2" thickBot="1" x14ac:dyDescent="0.35">
      <c r="A307" s="131" t="s">
        <v>431</v>
      </c>
      <c r="B307" s="171" t="s">
        <v>449</v>
      </c>
      <c r="C307" s="191" t="s">
        <v>12</v>
      </c>
      <c r="D307" s="27">
        <v>0</v>
      </c>
      <c r="E307" s="63">
        <f t="shared" si="116"/>
        <v>0</v>
      </c>
      <c r="F307" s="4">
        <v>0</v>
      </c>
      <c r="G307" s="39">
        <f t="shared" si="117"/>
        <v>0</v>
      </c>
      <c r="H307" s="4">
        <v>2</v>
      </c>
      <c r="I307" s="45">
        <f t="shared" si="118"/>
        <v>8000</v>
      </c>
      <c r="J307" s="4">
        <v>0</v>
      </c>
      <c r="K307" s="55">
        <f t="shared" si="119"/>
        <v>0</v>
      </c>
      <c r="L307" s="20">
        <f t="shared" si="120"/>
        <v>2</v>
      </c>
      <c r="M307" s="5">
        <v>4000</v>
      </c>
      <c r="N307" s="23">
        <f t="shared" si="121"/>
        <v>8000</v>
      </c>
      <c r="O307" s="1"/>
    </row>
    <row r="308" spans="1:16" ht="16.2" thickBot="1" x14ac:dyDescent="0.35">
      <c r="A308" s="146" t="s">
        <v>325</v>
      </c>
      <c r="B308" s="172"/>
      <c r="C308" s="186"/>
      <c r="D308" s="32"/>
      <c r="E308" s="36">
        <f>SUM(E223:E307)</f>
        <v>2113050</v>
      </c>
      <c r="F308" s="190"/>
      <c r="G308" s="129">
        <f>SUM(G223:G307)</f>
        <v>0</v>
      </c>
      <c r="H308" s="2"/>
      <c r="I308" s="130">
        <f>SUM(I223:I307)</f>
        <v>2098160</v>
      </c>
      <c r="J308" s="2"/>
      <c r="K308" s="54">
        <f>SUM(K223:K307)</f>
        <v>0</v>
      </c>
      <c r="L308" s="2"/>
      <c r="M308" s="5"/>
      <c r="N308" s="9">
        <f>SUM(N223:N307)</f>
        <v>4211210</v>
      </c>
      <c r="O308" s="1">
        <f t="shared" ref="O308:O319" si="122">SUM(E308+G308+I308+K308)</f>
        <v>4211210</v>
      </c>
      <c r="P308" s="320">
        <v>2.2999999999999998</v>
      </c>
    </row>
    <row r="309" spans="1:16" ht="15.6" x14ac:dyDescent="0.3">
      <c r="A309" s="138" t="s">
        <v>450</v>
      </c>
      <c r="B309" s="104" t="s">
        <v>451</v>
      </c>
      <c r="C309" s="187" t="s">
        <v>12</v>
      </c>
      <c r="D309" s="2">
        <v>2</v>
      </c>
      <c r="E309" s="37">
        <f t="shared" ref="E309:E316" si="123">D309*M309</f>
        <v>18000</v>
      </c>
      <c r="F309" s="2"/>
      <c r="G309" s="39">
        <f t="shared" ref="G309:G316" si="124">F309*M309</f>
        <v>0</v>
      </c>
      <c r="H309" s="2"/>
      <c r="I309" s="45">
        <f t="shared" ref="I309:I316" si="125">H309*M309</f>
        <v>0</v>
      </c>
      <c r="J309" s="2"/>
      <c r="K309" s="50">
        <f t="shared" ref="K309:K316" si="126">J309*M309</f>
        <v>0</v>
      </c>
      <c r="L309" s="2">
        <f t="shared" ref="L309:L316" si="127">D309+F309+H309+J309</f>
        <v>2</v>
      </c>
      <c r="M309" s="7">
        <v>9000</v>
      </c>
      <c r="N309" s="23">
        <f t="shared" ref="N309:N316" si="128">L309*M309</f>
        <v>18000</v>
      </c>
      <c r="O309" s="1"/>
    </row>
    <row r="310" spans="1:16" ht="15.6" x14ac:dyDescent="0.3">
      <c r="A310" s="138" t="s">
        <v>452</v>
      </c>
      <c r="B310" s="104" t="s">
        <v>453</v>
      </c>
      <c r="C310" s="184" t="s">
        <v>12</v>
      </c>
      <c r="D310" s="2">
        <v>0</v>
      </c>
      <c r="E310" s="37">
        <f t="shared" si="123"/>
        <v>0</v>
      </c>
      <c r="F310" s="2"/>
      <c r="G310" s="39">
        <f t="shared" si="124"/>
        <v>0</v>
      </c>
      <c r="H310" s="2">
        <v>6</v>
      </c>
      <c r="I310" s="45">
        <f t="shared" si="125"/>
        <v>36000</v>
      </c>
      <c r="J310" s="2"/>
      <c r="K310" s="50">
        <f t="shared" si="126"/>
        <v>0</v>
      </c>
      <c r="L310" s="2">
        <f t="shared" si="127"/>
        <v>6</v>
      </c>
      <c r="M310" s="5">
        <v>6000</v>
      </c>
      <c r="N310" s="23">
        <f t="shared" si="128"/>
        <v>36000</v>
      </c>
      <c r="O310" s="1"/>
    </row>
    <row r="311" spans="1:16" ht="15.6" x14ac:dyDescent="0.3">
      <c r="A311" s="138" t="s">
        <v>454</v>
      </c>
      <c r="B311" s="106" t="s">
        <v>455</v>
      </c>
      <c r="C311" s="186" t="s">
        <v>12</v>
      </c>
      <c r="D311" s="2">
        <v>15</v>
      </c>
      <c r="E311" s="34">
        <f t="shared" si="123"/>
        <v>4500</v>
      </c>
      <c r="F311" s="2"/>
      <c r="G311" s="39">
        <f t="shared" si="124"/>
        <v>0</v>
      </c>
      <c r="H311" s="2"/>
      <c r="I311" s="45">
        <f t="shared" si="125"/>
        <v>0</v>
      </c>
      <c r="J311" s="2"/>
      <c r="K311" s="50">
        <f t="shared" si="126"/>
        <v>0</v>
      </c>
      <c r="L311" s="2">
        <f t="shared" si="127"/>
        <v>15</v>
      </c>
      <c r="M311" s="5">
        <v>300</v>
      </c>
      <c r="N311" s="23">
        <f t="shared" si="128"/>
        <v>4500</v>
      </c>
      <c r="O311" s="1"/>
    </row>
    <row r="312" spans="1:16" ht="15.6" x14ac:dyDescent="0.3">
      <c r="A312" s="138" t="s">
        <v>454</v>
      </c>
      <c r="B312" s="106" t="s">
        <v>757</v>
      </c>
      <c r="C312" s="186" t="s">
        <v>456</v>
      </c>
      <c r="D312" s="2">
        <v>3</v>
      </c>
      <c r="E312" s="34">
        <f t="shared" si="123"/>
        <v>600</v>
      </c>
      <c r="F312" s="2"/>
      <c r="G312" s="39">
        <f t="shared" si="124"/>
        <v>0</v>
      </c>
      <c r="H312" s="2">
        <v>6</v>
      </c>
      <c r="I312" s="45">
        <f t="shared" si="125"/>
        <v>1200</v>
      </c>
      <c r="J312" s="2"/>
      <c r="K312" s="50">
        <f t="shared" si="126"/>
        <v>0</v>
      </c>
      <c r="L312" s="2">
        <f t="shared" si="127"/>
        <v>9</v>
      </c>
      <c r="M312" s="5">
        <v>200</v>
      </c>
      <c r="N312" s="23">
        <f t="shared" si="128"/>
        <v>1800</v>
      </c>
      <c r="O312" s="1"/>
    </row>
    <row r="313" spans="1:16" ht="15.6" x14ac:dyDescent="0.3">
      <c r="A313" s="138" t="s">
        <v>457</v>
      </c>
      <c r="B313" s="106" t="s">
        <v>458</v>
      </c>
      <c r="C313" s="187" t="s">
        <v>12</v>
      </c>
      <c r="D313" s="2">
        <v>6</v>
      </c>
      <c r="E313" s="34">
        <f t="shared" si="123"/>
        <v>60000</v>
      </c>
      <c r="F313" s="2"/>
      <c r="G313" s="39">
        <f t="shared" si="124"/>
        <v>0</v>
      </c>
      <c r="H313" s="2"/>
      <c r="I313" s="45">
        <f t="shared" si="125"/>
        <v>0</v>
      </c>
      <c r="J313" s="2"/>
      <c r="K313" s="50">
        <f t="shared" si="126"/>
        <v>0</v>
      </c>
      <c r="L313" s="2">
        <f t="shared" si="127"/>
        <v>6</v>
      </c>
      <c r="M313" s="7">
        <v>10000</v>
      </c>
      <c r="N313" s="23">
        <f t="shared" si="128"/>
        <v>60000</v>
      </c>
      <c r="O313" s="1"/>
    </row>
    <row r="314" spans="1:16" ht="15.6" x14ac:dyDescent="0.3">
      <c r="A314" s="138" t="s">
        <v>459</v>
      </c>
      <c r="B314" s="106" t="s">
        <v>460</v>
      </c>
      <c r="C314" s="187" t="s">
        <v>12</v>
      </c>
      <c r="D314" s="2">
        <v>6</v>
      </c>
      <c r="E314" s="37">
        <f t="shared" si="123"/>
        <v>36000</v>
      </c>
      <c r="F314" s="2"/>
      <c r="G314" s="39">
        <f t="shared" si="124"/>
        <v>0</v>
      </c>
      <c r="H314" s="2"/>
      <c r="I314" s="47">
        <f t="shared" si="125"/>
        <v>0</v>
      </c>
      <c r="J314" s="2"/>
      <c r="K314" s="72">
        <f t="shared" si="126"/>
        <v>0</v>
      </c>
      <c r="L314" s="2">
        <f t="shared" si="127"/>
        <v>6</v>
      </c>
      <c r="M314" s="7">
        <v>6000</v>
      </c>
      <c r="N314" s="24">
        <f t="shared" si="128"/>
        <v>36000</v>
      </c>
      <c r="O314" s="1"/>
    </row>
    <row r="315" spans="1:16" ht="15.6" x14ac:dyDescent="0.3">
      <c r="A315" s="138" t="s">
        <v>457</v>
      </c>
      <c r="B315" s="106" t="s">
        <v>461</v>
      </c>
      <c r="C315" s="187" t="s">
        <v>12</v>
      </c>
      <c r="D315" s="2">
        <v>10</v>
      </c>
      <c r="E315" s="34">
        <f t="shared" si="123"/>
        <v>40000</v>
      </c>
      <c r="F315" s="2"/>
      <c r="G315" s="39">
        <f t="shared" si="124"/>
        <v>0</v>
      </c>
      <c r="H315" s="16"/>
      <c r="I315" s="47">
        <f t="shared" si="125"/>
        <v>0</v>
      </c>
      <c r="J315" s="16"/>
      <c r="K315" s="48">
        <f t="shared" si="126"/>
        <v>0</v>
      </c>
      <c r="L315" s="2">
        <f t="shared" si="127"/>
        <v>10</v>
      </c>
      <c r="M315" s="7">
        <v>4000</v>
      </c>
      <c r="N315" s="23">
        <f t="shared" si="128"/>
        <v>40000</v>
      </c>
      <c r="O315" s="1"/>
    </row>
    <row r="316" spans="1:16" ht="16.2" thickBot="1" x14ac:dyDescent="0.35">
      <c r="A316" s="138" t="s">
        <v>457</v>
      </c>
      <c r="B316" s="104" t="s">
        <v>462</v>
      </c>
      <c r="C316" s="187" t="s">
        <v>12</v>
      </c>
      <c r="D316" s="2">
        <v>10</v>
      </c>
      <c r="E316" s="63">
        <f t="shared" si="123"/>
        <v>20000</v>
      </c>
      <c r="F316" s="2"/>
      <c r="G316" s="40">
        <f t="shared" si="124"/>
        <v>0</v>
      </c>
      <c r="H316" s="58"/>
      <c r="I316" s="47">
        <f t="shared" si="125"/>
        <v>0</v>
      </c>
      <c r="J316" s="58"/>
      <c r="K316" s="94">
        <f t="shared" si="126"/>
        <v>0</v>
      </c>
      <c r="L316" s="2">
        <f t="shared" si="127"/>
        <v>10</v>
      </c>
      <c r="M316" s="3">
        <v>2000</v>
      </c>
      <c r="N316" s="24">
        <f t="shared" si="128"/>
        <v>20000</v>
      </c>
      <c r="O316" s="1"/>
    </row>
    <row r="317" spans="1:16" ht="16.2" thickBot="1" x14ac:dyDescent="0.35">
      <c r="A317" s="141"/>
      <c r="B317" s="198"/>
      <c r="C317" s="187"/>
      <c r="D317" s="27"/>
      <c r="E317" s="36">
        <f>SUM(E309:E316)</f>
        <v>179100</v>
      </c>
      <c r="F317" s="28"/>
      <c r="G317" s="42">
        <f>SUM(G309:G316)</f>
        <v>0</v>
      </c>
      <c r="H317" s="28"/>
      <c r="I317" s="46">
        <f>SUM(I309:I316)</f>
        <v>37200</v>
      </c>
      <c r="J317" s="28"/>
      <c r="K317" s="52">
        <f>SUM(K309:K316)</f>
        <v>0</v>
      </c>
      <c r="L317" s="8"/>
      <c r="M317" s="7"/>
      <c r="N317" s="9">
        <f>SUM(N309:N316)</f>
        <v>216300</v>
      </c>
      <c r="O317" s="1">
        <f t="shared" si="122"/>
        <v>216300</v>
      </c>
      <c r="P317" s="320">
        <v>2.2999999999999998</v>
      </c>
    </row>
    <row r="318" spans="1:16" ht="16.2" thickBot="1" x14ac:dyDescent="0.35">
      <c r="A318" s="141"/>
      <c r="B318" s="103"/>
      <c r="C318" s="187"/>
      <c r="D318" s="2"/>
      <c r="E318" s="188"/>
      <c r="F318" s="17"/>
      <c r="G318" s="188"/>
      <c r="H318" s="17"/>
      <c r="I318" s="188"/>
      <c r="J318" s="17"/>
      <c r="K318" s="188"/>
      <c r="L318" s="17"/>
      <c r="M318" s="76"/>
      <c r="N318" s="85"/>
      <c r="O318" s="1"/>
    </row>
    <row r="319" spans="1:16" ht="16.2" thickBot="1" x14ac:dyDescent="0.35">
      <c r="A319" s="131" t="s">
        <v>463</v>
      </c>
      <c r="B319" s="110" t="s">
        <v>464</v>
      </c>
      <c r="C319" s="187" t="s">
        <v>21</v>
      </c>
      <c r="D319" s="27"/>
      <c r="E319" s="36">
        <f>D319*M319</f>
        <v>0</v>
      </c>
      <c r="F319" s="33"/>
      <c r="G319" s="42">
        <f>F319*M319</f>
        <v>0</v>
      </c>
      <c r="H319" s="33">
        <v>150</v>
      </c>
      <c r="I319" s="46">
        <f>H319*M319</f>
        <v>22500</v>
      </c>
      <c r="J319" s="33"/>
      <c r="K319" s="52">
        <f>J319*M319</f>
        <v>0</v>
      </c>
      <c r="L319" s="10">
        <f>D319+F319+H319+J319</f>
        <v>150</v>
      </c>
      <c r="M319" s="11">
        <v>150</v>
      </c>
      <c r="N319" s="9">
        <f>L319*M319</f>
        <v>22500</v>
      </c>
      <c r="O319" s="1">
        <f t="shared" si="122"/>
        <v>22500</v>
      </c>
      <c r="P319" s="320">
        <v>2.2999999999999998</v>
      </c>
    </row>
    <row r="320" spans="1:16" ht="15.6" x14ac:dyDescent="0.3">
      <c r="A320" s="141"/>
      <c r="B320" s="103"/>
      <c r="C320" s="117"/>
      <c r="D320" s="27"/>
      <c r="E320" s="31"/>
      <c r="F320" s="2"/>
      <c r="G320" s="31"/>
      <c r="H320" s="2"/>
      <c r="I320" s="31"/>
      <c r="J320" s="2"/>
      <c r="K320" s="31"/>
      <c r="L320" s="2"/>
      <c r="M320" s="3"/>
      <c r="N320" s="227"/>
      <c r="O320" s="1"/>
    </row>
    <row r="321" spans="1:15" ht="15.6" x14ac:dyDescent="0.3">
      <c r="A321" s="131" t="s">
        <v>465</v>
      </c>
      <c r="B321" s="109" t="s">
        <v>466</v>
      </c>
      <c r="C321" s="184" t="s">
        <v>12</v>
      </c>
      <c r="D321" s="2">
        <v>0</v>
      </c>
      <c r="E321" s="35">
        <f t="shared" ref="E321:E366" si="129">D321*M321</f>
        <v>0</v>
      </c>
      <c r="F321" s="2">
        <v>0</v>
      </c>
      <c r="G321" s="41">
        <f t="shared" ref="G321:G366" si="130">F321*M321</f>
        <v>0</v>
      </c>
      <c r="H321" s="2">
        <v>3</v>
      </c>
      <c r="I321" s="45">
        <f t="shared" ref="I321:I366" si="131">H321*M321</f>
        <v>33000</v>
      </c>
      <c r="J321" s="2">
        <v>0</v>
      </c>
      <c r="K321" s="51">
        <f t="shared" ref="K321:K366" si="132">J321*M321</f>
        <v>0</v>
      </c>
      <c r="L321" s="2">
        <f t="shared" ref="L321:L366" si="133">D321+F321+H321+J321</f>
        <v>3</v>
      </c>
      <c r="M321" s="3">
        <v>11000</v>
      </c>
      <c r="N321" s="23">
        <f t="shared" ref="N321:N366" si="134">L321*M321</f>
        <v>33000</v>
      </c>
      <c r="O321" s="1"/>
    </row>
    <row r="322" spans="1:15" ht="15.6" x14ac:dyDescent="0.3">
      <c r="A322" s="131" t="s">
        <v>467</v>
      </c>
      <c r="B322" s="109" t="s">
        <v>468</v>
      </c>
      <c r="C322" s="184" t="s">
        <v>12</v>
      </c>
      <c r="D322" s="2">
        <v>60</v>
      </c>
      <c r="E322" s="35">
        <f t="shared" si="129"/>
        <v>24000</v>
      </c>
      <c r="F322" s="2">
        <v>0</v>
      </c>
      <c r="G322" s="41">
        <f t="shared" si="130"/>
        <v>0</v>
      </c>
      <c r="H322" s="2">
        <v>30</v>
      </c>
      <c r="I322" s="45">
        <f t="shared" si="131"/>
        <v>12000</v>
      </c>
      <c r="J322" s="2">
        <v>0</v>
      </c>
      <c r="K322" s="51">
        <f t="shared" si="132"/>
        <v>0</v>
      </c>
      <c r="L322" s="2">
        <f t="shared" si="133"/>
        <v>90</v>
      </c>
      <c r="M322" s="3">
        <v>400</v>
      </c>
      <c r="N322" s="23">
        <f t="shared" si="134"/>
        <v>36000</v>
      </c>
      <c r="O322" s="1"/>
    </row>
    <row r="323" spans="1:15" ht="15.6" x14ac:dyDescent="0.3">
      <c r="A323" s="131" t="s">
        <v>469</v>
      </c>
      <c r="B323" s="109" t="s">
        <v>470</v>
      </c>
      <c r="C323" s="184" t="s">
        <v>471</v>
      </c>
      <c r="D323" s="2">
        <v>70</v>
      </c>
      <c r="E323" s="35">
        <f t="shared" si="129"/>
        <v>63000</v>
      </c>
      <c r="F323" s="2">
        <v>0</v>
      </c>
      <c r="G323" s="41">
        <f t="shared" si="130"/>
        <v>0</v>
      </c>
      <c r="H323" s="2">
        <v>35</v>
      </c>
      <c r="I323" s="45">
        <f t="shared" si="131"/>
        <v>31500</v>
      </c>
      <c r="J323" s="2">
        <v>0</v>
      </c>
      <c r="K323" s="51">
        <f t="shared" si="132"/>
        <v>0</v>
      </c>
      <c r="L323" s="2">
        <f t="shared" si="133"/>
        <v>105</v>
      </c>
      <c r="M323" s="3">
        <v>900</v>
      </c>
      <c r="N323" s="23">
        <f t="shared" si="134"/>
        <v>94500</v>
      </c>
      <c r="O323" s="1"/>
    </row>
    <row r="324" spans="1:15" ht="15.6" x14ac:dyDescent="0.3">
      <c r="A324" s="131" t="s">
        <v>469</v>
      </c>
      <c r="B324" s="109" t="s">
        <v>472</v>
      </c>
      <c r="C324" s="184" t="s">
        <v>473</v>
      </c>
      <c r="D324" s="2">
        <v>70</v>
      </c>
      <c r="E324" s="35">
        <f t="shared" si="129"/>
        <v>21840</v>
      </c>
      <c r="F324" s="2">
        <v>0</v>
      </c>
      <c r="G324" s="41">
        <f t="shared" si="130"/>
        <v>0</v>
      </c>
      <c r="H324" s="2">
        <v>35</v>
      </c>
      <c r="I324" s="45">
        <f t="shared" si="131"/>
        <v>10920</v>
      </c>
      <c r="J324" s="2">
        <v>0</v>
      </c>
      <c r="K324" s="51">
        <f t="shared" si="132"/>
        <v>0</v>
      </c>
      <c r="L324" s="2">
        <f t="shared" si="133"/>
        <v>105</v>
      </c>
      <c r="M324" s="3">
        <v>312</v>
      </c>
      <c r="N324" s="23">
        <f t="shared" si="134"/>
        <v>32760</v>
      </c>
      <c r="O324" s="1"/>
    </row>
    <row r="325" spans="1:15" ht="15.6" x14ac:dyDescent="0.3">
      <c r="A325" s="131" t="s">
        <v>469</v>
      </c>
      <c r="B325" s="109" t="s">
        <v>474</v>
      </c>
      <c r="C325" s="184" t="s">
        <v>471</v>
      </c>
      <c r="D325" s="2">
        <v>120</v>
      </c>
      <c r="E325" s="35">
        <f t="shared" si="129"/>
        <v>43200</v>
      </c>
      <c r="F325" s="2">
        <v>0</v>
      </c>
      <c r="G325" s="41">
        <f t="shared" si="130"/>
        <v>0</v>
      </c>
      <c r="H325" s="2">
        <v>80</v>
      </c>
      <c r="I325" s="45">
        <f t="shared" si="131"/>
        <v>28800</v>
      </c>
      <c r="J325" s="2">
        <v>0</v>
      </c>
      <c r="K325" s="51">
        <f t="shared" si="132"/>
        <v>0</v>
      </c>
      <c r="L325" s="2">
        <f t="shared" si="133"/>
        <v>200</v>
      </c>
      <c r="M325" s="3">
        <v>360</v>
      </c>
      <c r="N325" s="23">
        <f t="shared" si="134"/>
        <v>72000</v>
      </c>
      <c r="O325" s="1"/>
    </row>
    <row r="326" spans="1:15" ht="15.6" x14ac:dyDescent="0.3">
      <c r="A326" s="131" t="s">
        <v>475</v>
      </c>
      <c r="B326" s="109" t="s">
        <v>476</v>
      </c>
      <c r="C326" s="184" t="s">
        <v>12</v>
      </c>
      <c r="D326" s="2">
        <v>120</v>
      </c>
      <c r="E326" s="35">
        <f t="shared" si="129"/>
        <v>18000</v>
      </c>
      <c r="F326" s="2">
        <v>0</v>
      </c>
      <c r="G326" s="41">
        <f t="shared" si="130"/>
        <v>0</v>
      </c>
      <c r="H326" s="2">
        <v>80</v>
      </c>
      <c r="I326" s="45">
        <f t="shared" si="131"/>
        <v>12000</v>
      </c>
      <c r="J326" s="2">
        <v>0</v>
      </c>
      <c r="K326" s="51">
        <f t="shared" si="132"/>
        <v>0</v>
      </c>
      <c r="L326" s="2">
        <f t="shared" si="133"/>
        <v>200</v>
      </c>
      <c r="M326" s="3">
        <v>150</v>
      </c>
      <c r="N326" s="23">
        <f t="shared" si="134"/>
        <v>30000</v>
      </c>
      <c r="O326" s="1"/>
    </row>
    <row r="327" spans="1:15" ht="15.6" x14ac:dyDescent="0.3">
      <c r="A327" s="131" t="s">
        <v>477</v>
      </c>
      <c r="B327" s="109" t="s">
        <v>478</v>
      </c>
      <c r="C327" s="184" t="s">
        <v>12</v>
      </c>
      <c r="D327" s="2">
        <v>20</v>
      </c>
      <c r="E327" s="35">
        <f t="shared" si="129"/>
        <v>24000</v>
      </c>
      <c r="F327" s="2">
        <v>0</v>
      </c>
      <c r="G327" s="41">
        <f t="shared" si="130"/>
        <v>0</v>
      </c>
      <c r="H327" s="2">
        <v>10</v>
      </c>
      <c r="I327" s="45">
        <f t="shared" si="131"/>
        <v>12000</v>
      </c>
      <c r="J327" s="2">
        <v>3</v>
      </c>
      <c r="K327" s="51">
        <f t="shared" si="132"/>
        <v>3600</v>
      </c>
      <c r="L327" s="8">
        <f t="shared" si="133"/>
        <v>33</v>
      </c>
      <c r="M327" s="3">
        <v>1200</v>
      </c>
      <c r="N327" s="23">
        <f t="shared" si="134"/>
        <v>39600</v>
      </c>
      <c r="O327" s="1"/>
    </row>
    <row r="328" spans="1:15" ht="15.6" x14ac:dyDescent="0.3">
      <c r="A328" s="131" t="s">
        <v>475</v>
      </c>
      <c r="B328" s="109" t="s">
        <v>479</v>
      </c>
      <c r="C328" s="184" t="s">
        <v>12</v>
      </c>
      <c r="D328" s="2">
        <v>100</v>
      </c>
      <c r="E328" s="35">
        <f t="shared" si="129"/>
        <v>50000</v>
      </c>
      <c r="F328" s="2">
        <v>0</v>
      </c>
      <c r="G328" s="41">
        <f t="shared" si="130"/>
        <v>0</v>
      </c>
      <c r="H328" s="2">
        <v>80</v>
      </c>
      <c r="I328" s="45">
        <f t="shared" si="131"/>
        <v>40000</v>
      </c>
      <c r="J328" s="2">
        <v>0</v>
      </c>
      <c r="K328" s="51">
        <f t="shared" si="132"/>
        <v>0</v>
      </c>
      <c r="L328" s="8">
        <f t="shared" si="133"/>
        <v>180</v>
      </c>
      <c r="M328" s="3">
        <v>500</v>
      </c>
      <c r="N328" s="23">
        <f t="shared" si="134"/>
        <v>90000</v>
      </c>
      <c r="O328" s="1"/>
    </row>
    <row r="329" spans="1:15" ht="15.6" x14ac:dyDescent="0.3">
      <c r="A329" s="131" t="s">
        <v>480</v>
      </c>
      <c r="B329" s="109" t="s">
        <v>481</v>
      </c>
      <c r="C329" s="184" t="s">
        <v>12</v>
      </c>
      <c r="D329" s="2">
        <v>60</v>
      </c>
      <c r="E329" s="35">
        <f t="shared" si="129"/>
        <v>30000</v>
      </c>
      <c r="F329" s="2">
        <v>0</v>
      </c>
      <c r="G329" s="41">
        <f t="shared" si="130"/>
        <v>0</v>
      </c>
      <c r="H329" s="2">
        <v>48</v>
      </c>
      <c r="I329" s="45">
        <f t="shared" si="131"/>
        <v>24000</v>
      </c>
      <c r="J329" s="2">
        <v>0</v>
      </c>
      <c r="K329" s="51">
        <f t="shared" si="132"/>
        <v>0</v>
      </c>
      <c r="L329" s="8">
        <f t="shared" si="133"/>
        <v>108</v>
      </c>
      <c r="M329" s="3">
        <v>500</v>
      </c>
      <c r="N329" s="23">
        <f t="shared" si="134"/>
        <v>54000</v>
      </c>
      <c r="O329" s="1"/>
    </row>
    <row r="330" spans="1:15" ht="15.6" x14ac:dyDescent="0.3">
      <c r="A330" s="131" t="s">
        <v>482</v>
      </c>
      <c r="B330" s="109" t="s">
        <v>483</v>
      </c>
      <c r="C330" s="186" t="s">
        <v>131</v>
      </c>
      <c r="D330" s="2">
        <v>144</v>
      </c>
      <c r="E330" s="35">
        <f t="shared" si="129"/>
        <v>28800</v>
      </c>
      <c r="F330" s="2">
        <v>0</v>
      </c>
      <c r="G330" s="41">
        <f t="shared" si="130"/>
        <v>0</v>
      </c>
      <c r="H330" s="2">
        <v>144</v>
      </c>
      <c r="I330" s="45">
        <f t="shared" si="131"/>
        <v>28800</v>
      </c>
      <c r="J330" s="2">
        <v>0</v>
      </c>
      <c r="K330" s="51">
        <f t="shared" si="132"/>
        <v>0</v>
      </c>
      <c r="L330" s="2">
        <f t="shared" si="133"/>
        <v>288</v>
      </c>
      <c r="M330" s="3">
        <v>200</v>
      </c>
      <c r="N330" s="23">
        <f t="shared" si="134"/>
        <v>57600</v>
      </c>
      <c r="O330" s="1"/>
    </row>
    <row r="331" spans="1:15" ht="15.6" x14ac:dyDescent="0.3">
      <c r="A331" s="131" t="s">
        <v>484</v>
      </c>
      <c r="B331" s="173" t="s">
        <v>485</v>
      </c>
      <c r="C331" s="186" t="s">
        <v>131</v>
      </c>
      <c r="D331" s="2">
        <v>0</v>
      </c>
      <c r="E331" s="35">
        <f t="shared" si="129"/>
        <v>0</v>
      </c>
      <c r="F331" s="2">
        <v>0</v>
      </c>
      <c r="G331" s="41">
        <f t="shared" si="130"/>
        <v>0</v>
      </c>
      <c r="H331" s="2">
        <v>15</v>
      </c>
      <c r="I331" s="45">
        <f t="shared" si="131"/>
        <v>9000</v>
      </c>
      <c r="J331" s="2">
        <v>0</v>
      </c>
      <c r="K331" s="51">
        <f t="shared" si="132"/>
        <v>0</v>
      </c>
      <c r="L331" s="2">
        <f t="shared" si="133"/>
        <v>15</v>
      </c>
      <c r="M331" s="3">
        <v>600</v>
      </c>
      <c r="N331" s="23">
        <f t="shared" si="134"/>
        <v>9000</v>
      </c>
      <c r="O331" s="1"/>
    </row>
    <row r="332" spans="1:15" ht="15.6" x14ac:dyDescent="0.3">
      <c r="A332" s="131" t="s">
        <v>486</v>
      </c>
      <c r="B332" s="110" t="s">
        <v>487</v>
      </c>
      <c r="C332" s="186" t="s">
        <v>131</v>
      </c>
      <c r="D332" s="2">
        <v>144</v>
      </c>
      <c r="E332" s="35">
        <f t="shared" si="129"/>
        <v>51840</v>
      </c>
      <c r="F332" s="2">
        <v>0</v>
      </c>
      <c r="G332" s="41">
        <f t="shared" si="130"/>
        <v>0</v>
      </c>
      <c r="H332" s="2">
        <v>144</v>
      </c>
      <c r="I332" s="45">
        <f t="shared" si="131"/>
        <v>51840</v>
      </c>
      <c r="J332" s="2">
        <v>0</v>
      </c>
      <c r="K332" s="51">
        <f t="shared" si="132"/>
        <v>0</v>
      </c>
      <c r="L332" s="2">
        <f t="shared" si="133"/>
        <v>288</v>
      </c>
      <c r="M332" s="3">
        <v>360</v>
      </c>
      <c r="N332" s="23">
        <f t="shared" si="134"/>
        <v>103680</v>
      </c>
      <c r="O332" s="1"/>
    </row>
    <row r="333" spans="1:15" ht="15.6" x14ac:dyDescent="0.3">
      <c r="A333" s="131" t="s">
        <v>488</v>
      </c>
      <c r="B333" s="110" t="s">
        <v>489</v>
      </c>
      <c r="C333" s="186" t="s">
        <v>131</v>
      </c>
      <c r="D333" s="2">
        <v>96</v>
      </c>
      <c r="E333" s="35">
        <f t="shared" si="129"/>
        <v>20640</v>
      </c>
      <c r="F333" s="2">
        <v>0</v>
      </c>
      <c r="G333" s="41">
        <f t="shared" si="130"/>
        <v>0</v>
      </c>
      <c r="H333" s="2">
        <v>96</v>
      </c>
      <c r="I333" s="45">
        <f t="shared" si="131"/>
        <v>20640</v>
      </c>
      <c r="J333" s="2">
        <v>0</v>
      </c>
      <c r="K333" s="51">
        <f t="shared" si="132"/>
        <v>0</v>
      </c>
      <c r="L333" s="2">
        <f t="shared" si="133"/>
        <v>192</v>
      </c>
      <c r="M333" s="3">
        <v>215</v>
      </c>
      <c r="N333" s="23">
        <f t="shared" si="134"/>
        <v>41280</v>
      </c>
      <c r="O333" s="1"/>
    </row>
    <row r="334" spans="1:15" ht="15.6" x14ac:dyDescent="0.3">
      <c r="A334" s="131" t="s">
        <v>488</v>
      </c>
      <c r="B334" s="110" t="s">
        <v>490</v>
      </c>
      <c r="C334" s="186" t="s">
        <v>12</v>
      </c>
      <c r="D334" s="2">
        <v>72</v>
      </c>
      <c r="E334" s="35">
        <f t="shared" si="129"/>
        <v>10800</v>
      </c>
      <c r="F334" s="2">
        <v>0</v>
      </c>
      <c r="G334" s="41">
        <f t="shared" si="130"/>
        <v>0</v>
      </c>
      <c r="H334" s="2">
        <v>72</v>
      </c>
      <c r="I334" s="45">
        <f t="shared" si="131"/>
        <v>10800</v>
      </c>
      <c r="J334" s="2">
        <v>0</v>
      </c>
      <c r="K334" s="51">
        <f t="shared" si="132"/>
        <v>0</v>
      </c>
      <c r="L334" s="2">
        <f t="shared" si="133"/>
        <v>144</v>
      </c>
      <c r="M334" s="3">
        <v>150</v>
      </c>
      <c r="N334" s="23">
        <f t="shared" si="134"/>
        <v>21600</v>
      </c>
      <c r="O334" s="1"/>
    </row>
    <row r="335" spans="1:15" ht="15.6" x14ac:dyDescent="0.3">
      <c r="A335" s="131" t="s">
        <v>491</v>
      </c>
      <c r="B335" s="110" t="s">
        <v>492</v>
      </c>
      <c r="C335" s="186" t="s">
        <v>12</v>
      </c>
      <c r="D335" s="2">
        <v>192</v>
      </c>
      <c r="E335" s="35">
        <f t="shared" si="129"/>
        <v>26880</v>
      </c>
      <c r="F335" s="2">
        <v>0</v>
      </c>
      <c r="G335" s="41">
        <f t="shared" si="130"/>
        <v>0</v>
      </c>
      <c r="H335" s="2">
        <v>192</v>
      </c>
      <c r="I335" s="45">
        <f t="shared" si="131"/>
        <v>26880</v>
      </c>
      <c r="J335" s="2">
        <v>0</v>
      </c>
      <c r="K335" s="51">
        <f t="shared" si="132"/>
        <v>0</v>
      </c>
      <c r="L335" s="2">
        <f t="shared" si="133"/>
        <v>384</v>
      </c>
      <c r="M335" s="5">
        <v>140</v>
      </c>
      <c r="N335" s="23">
        <f t="shared" si="134"/>
        <v>53760</v>
      </c>
      <c r="O335" s="1"/>
    </row>
    <row r="336" spans="1:15" ht="15.6" x14ac:dyDescent="0.3">
      <c r="A336" s="131" t="s">
        <v>491</v>
      </c>
      <c r="B336" s="110" t="s">
        <v>493</v>
      </c>
      <c r="C336" s="186" t="s">
        <v>12</v>
      </c>
      <c r="D336" s="2">
        <v>192</v>
      </c>
      <c r="E336" s="35">
        <f t="shared" si="129"/>
        <v>52800</v>
      </c>
      <c r="F336" s="2">
        <v>0</v>
      </c>
      <c r="G336" s="41">
        <f t="shared" si="130"/>
        <v>0</v>
      </c>
      <c r="H336" s="2">
        <v>192</v>
      </c>
      <c r="I336" s="45">
        <f t="shared" si="131"/>
        <v>52800</v>
      </c>
      <c r="J336" s="2">
        <v>0</v>
      </c>
      <c r="K336" s="51">
        <f t="shared" si="132"/>
        <v>0</v>
      </c>
      <c r="L336" s="2">
        <f t="shared" si="133"/>
        <v>384</v>
      </c>
      <c r="M336" s="3">
        <v>275</v>
      </c>
      <c r="N336" s="23">
        <f t="shared" si="134"/>
        <v>105600</v>
      </c>
      <c r="O336" s="1"/>
    </row>
    <row r="337" spans="1:15" ht="15.6" x14ac:dyDescent="0.3">
      <c r="A337" s="131" t="s">
        <v>494</v>
      </c>
      <c r="B337" s="110" t="s">
        <v>495</v>
      </c>
      <c r="C337" s="186" t="s">
        <v>12</v>
      </c>
      <c r="D337" s="2">
        <v>64</v>
      </c>
      <c r="E337" s="35">
        <f t="shared" si="129"/>
        <v>19840</v>
      </c>
      <c r="F337" s="2">
        <v>0</v>
      </c>
      <c r="G337" s="41">
        <f t="shared" si="130"/>
        <v>0</v>
      </c>
      <c r="H337" s="2">
        <v>64</v>
      </c>
      <c r="I337" s="45">
        <f t="shared" si="131"/>
        <v>19840</v>
      </c>
      <c r="J337" s="2">
        <v>0</v>
      </c>
      <c r="K337" s="51">
        <f t="shared" si="132"/>
        <v>0</v>
      </c>
      <c r="L337" s="2">
        <f t="shared" si="133"/>
        <v>128</v>
      </c>
      <c r="M337" s="3">
        <v>310</v>
      </c>
      <c r="N337" s="23">
        <f t="shared" si="134"/>
        <v>39680</v>
      </c>
      <c r="O337" s="1"/>
    </row>
    <row r="338" spans="1:15" ht="15.6" x14ac:dyDescent="0.3">
      <c r="A338" s="131" t="s">
        <v>496</v>
      </c>
      <c r="B338" s="110" t="s">
        <v>497</v>
      </c>
      <c r="C338" s="186" t="s">
        <v>12</v>
      </c>
      <c r="D338" s="2">
        <v>144</v>
      </c>
      <c r="E338" s="35">
        <f t="shared" si="129"/>
        <v>10800</v>
      </c>
      <c r="F338" s="2">
        <v>0</v>
      </c>
      <c r="G338" s="41">
        <f t="shared" si="130"/>
        <v>0</v>
      </c>
      <c r="H338" s="2">
        <v>80</v>
      </c>
      <c r="I338" s="45">
        <f t="shared" si="131"/>
        <v>6000</v>
      </c>
      <c r="J338" s="2">
        <v>0</v>
      </c>
      <c r="K338" s="51">
        <f t="shared" si="132"/>
        <v>0</v>
      </c>
      <c r="L338" s="2">
        <f t="shared" si="133"/>
        <v>224</v>
      </c>
      <c r="M338" s="3">
        <v>75</v>
      </c>
      <c r="N338" s="23">
        <f t="shared" si="134"/>
        <v>16800</v>
      </c>
      <c r="O338" s="1"/>
    </row>
    <row r="339" spans="1:15" ht="15.6" x14ac:dyDescent="0.3">
      <c r="A339" s="131" t="s">
        <v>498</v>
      </c>
      <c r="B339" s="110" t="s">
        <v>499</v>
      </c>
      <c r="C339" s="186" t="s">
        <v>12</v>
      </c>
      <c r="D339" s="2">
        <v>100</v>
      </c>
      <c r="E339" s="35">
        <f t="shared" si="129"/>
        <v>15000</v>
      </c>
      <c r="F339" s="2">
        <v>0</v>
      </c>
      <c r="G339" s="41">
        <f t="shared" si="130"/>
        <v>0</v>
      </c>
      <c r="H339" s="2">
        <v>100</v>
      </c>
      <c r="I339" s="45">
        <f t="shared" si="131"/>
        <v>15000</v>
      </c>
      <c r="J339" s="2">
        <v>0</v>
      </c>
      <c r="K339" s="51">
        <f t="shared" si="132"/>
        <v>0</v>
      </c>
      <c r="L339" s="2">
        <f t="shared" si="133"/>
        <v>200</v>
      </c>
      <c r="M339" s="3">
        <v>150</v>
      </c>
      <c r="N339" s="23">
        <f t="shared" si="134"/>
        <v>30000</v>
      </c>
      <c r="O339" s="1"/>
    </row>
    <row r="340" spans="1:15" ht="15.6" x14ac:dyDescent="0.3">
      <c r="A340" s="131" t="s">
        <v>500</v>
      </c>
      <c r="B340" s="110" t="s">
        <v>501</v>
      </c>
      <c r="C340" s="186" t="s">
        <v>12</v>
      </c>
      <c r="D340" s="2">
        <v>40</v>
      </c>
      <c r="E340" s="35">
        <f t="shared" si="129"/>
        <v>14400</v>
      </c>
      <c r="F340" s="2">
        <v>0</v>
      </c>
      <c r="G340" s="41">
        <f t="shared" si="130"/>
        <v>0</v>
      </c>
      <c r="H340" s="2">
        <v>30</v>
      </c>
      <c r="I340" s="45">
        <f t="shared" si="131"/>
        <v>10800</v>
      </c>
      <c r="J340" s="2">
        <v>0</v>
      </c>
      <c r="K340" s="51">
        <f t="shared" si="132"/>
        <v>0</v>
      </c>
      <c r="L340" s="2">
        <f t="shared" si="133"/>
        <v>70</v>
      </c>
      <c r="M340" s="3">
        <v>360</v>
      </c>
      <c r="N340" s="23">
        <f t="shared" si="134"/>
        <v>25200</v>
      </c>
      <c r="O340" s="1"/>
    </row>
    <row r="341" spans="1:15" ht="15.6" x14ac:dyDescent="0.3">
      <c r="A341" s="131" t="s">
        <v>500</v>
      </c>
      <c r="B341" s="110" t="s">
        <v>502</v>
      </c>
      <c r="C341" s="186" t="s">
        <v>12</v>
      </c>
      <c r="D341" s="2">
        <v>0</v>
      </c>
      <c r="E341" s="35">
        <f t="shared" si="129"/>
        <v>0</v>
      </c>
      <c r="F341" s="2">
        <v>0</v>
      </c>
      <c r="G341" s="41">
        <f t="shared" si="130"/>
        <v>0</v>
      </c>
      <c r="H341" s="2">
        <v>4</v>
      </c>
      <c r="I341" s="45">
        <f t="shared" si="131"/>
        <v>2000</v>
      </c>
      <c r="J341" s="2">
        <v>0</v>
      </c>
      <c r="K341" s="51">
        <f t="shared" si="132"/>
        <v>0</v>
      </c>
      <c r="L341" s="2">
        <f t="shared" si="133"/>
        <v>4</v>
      </c>
      <c r="M341" s="3">
        <v>500</v>
      </c>
      <c r="N341" s="23">
        <f t="shared" si="134"/>
        <v>2000</v>
      </c>
      <c r="O341" s="1"/>
    </row>
    <row r="342" spans="1:15" ht="15.6" x14ac:dyDescent="0.3">
      <c r="A342" s="131" t="s">
        <v>500</v>
      </c>
      <c r="B342" s="110" t="s">
        <v>503</v>
      </c>
      <c r="C342" s="184" t="s">
        <v>21</v>
      </c>
      <c r="D342" s="2">
        <v>0</v>
      </c>
      <c r="E342" s="35">
        <f t="shared" si="129"/>
        <v>0</v>
      </c>
      <c r="F342" s="2">
        <v>0</v>
      </c>
      <c r="G342" s="41">
        <f t="shared" si="130"/>
        <v>0</v>
      </c>
      <c r="H342" s="2">
        <v>4</v>
      </c>
      <c r="I342" s="45">
        <f t="shared" si="131"/>
        <v>2600</v>
      </c>
      <c r="J342" s="2">
        <v>0</v>
      </c>
      <c r="K342" s="51">
        <f t="shared" si="132"/>
        <v>0</v>
      </c>
      <c r="L342" s="2">
        <f t="shared" si="133"/>
        <v>4</v>
      </c>
      <c r="M342" s="3">
        <v>650</v>
      </c>
      <c r="N342" s="23">
        <f t="shared" si="134"/>
        <v>2600</v>
      </c>
      <c r="O342" s="1"/>
    </row>
    <row r="343" spans="1:15" ht="15.6" x14ac:dyDescent="0.3">
      <c r="A343" s="131" t="s">
        <v>491</v>
      </c>
      <c r="B343" s="109" t="s">
        <v>504</v>
      </c>
      <c r="C343" s="184" t="s">
        <v>12</v>
      </c>
      <c r="D343" s="2">
        <v>20</v>
      </c>
      <c r="E343" s="35">
        <f t="shared" si="129"/>
        <v>17000</v>
      </c>
      <c r="F343" s="2">
        <v>0</v>
      </c>
      <c r="G343" s="41">
        <f t="shared" si="130"/>
        <v>0</v>
      </c>
      <c r="H343" s="2">
        <v>20</v>
      </c>
      <c r="I343" s="45">
        <f t="shared" si="131"/>
        <v>17000</v>
      </c>
      <c r="J343" s="2">
        <v>0</v>
      </c>
      <c r="K343" s="51">
        <f t="shared" si="132"/>
        <v>0</v>
      </c>
      <c r="L343" s="2">
        <f t="shared" si="133"/>
        <v>40</v>
      </c>
      <c r="M343" s="3">
        <v>850</v>
      </c>
      <c r="N343" s="23">
        <f t="shared" si="134"/>
        <v>34000</v>
      </c>
      <c r="O343" s="1"/>
    </row>
    <row r="344" spans="1:15" ht="15.6" x14ac:dyDescent="0.3">
      <c r="A344" s="131" t="s">
        <v>505</v>
      </c>
      <c r="B344" s="109" t="s">
        <v>506</v>
      </c>
      <c r="C344" s="184" t="s">
        <v>131</v>
      </c>
      <c r="D344" s="2">
        <v>36</v>
      </c>
      <c r="E344" s="35">
        <f t="shared" si="129"/>
        <v>6840</v>
      </c>
      <c r="F344" s="2">
        <v>0</v>
      </c>
      <c r="G344" s="41">
        <f t="shared" si="130"/>
        <v>0</v>
      </c>
      <c r="H344" s="2">
        <v>36</v>
      </c>
      <c r="I344" s="45">
        <f t="shared" si="131"/>
        <v>6840</v>
      </c>
      <c r="J344" s="2">
        <v>0</v>
      </c>
      <c r="K344" s="51">
        <f t="shared" si="132"/>
        <v>0</v>
      </c>
      <c r="L344" s="2">
        <f t="shared" si="133"/>
        <v>72</v>
      </c>
      <c r="M344" s="3">
        <v>190</v>
      </c>
      <c r="N344" s="23">
        <f t="shared" si="134"/>
        <v>13680</v>
      </c>
      <c r="O344" s="1"/>
    </row>
    <row r="345" spans="1:15" ht="15.6" x14ac:dyDescent="0.3">
      <c r="A345" s="131" t="s">
        <v>505</v>
      </c>
      <c r="B345" s="109" t="s">
        <v>507</v>
      </c>
      <c r="C345" s="184" t="s">
        <v>12</v>
      </c>
      <c r="D345" s="2">
        <v>0</v>
      </c>
      <c r="E345" s="35">
        <f t="shared" si="129"/>
        <v>0</v>
      </c>
      <c r="F345" s="2">
        <v>0</v>
      </c>
      <c r="G345" s="41">
        <f t="shared" si="130"/>
        <v>0</v>
      </c>
      <c r="H345" s="2">
        <v>10</v>
      </c>
      <c r="I345" s="45">
        <f t="shared" si="131"/>
        <v>5500</v>
      </c>
      <c r="J345" s="2">
        <v>0</v>
      </c>
      <c r="K345" s="51">
        <f t="shared" si="132"/>
        <v>0</v>
      </c>
      <c r="L345" s="2">
        <f t="shared" si="133"/>
        <v>10</v>
      </c>
      <c r="M345" s="3">
        <v>550</v>
      </c>
      <c r="N345" s="23">
        <f t="shared" si="134"/>
        <v>5500</v>
      </c>
      <c r="O345" s="1"/>
    </row>
    <row r="346" spans="1:15" ht="15.6" x14ac:dyDescent="0.3">
      <c r="A346" s="131" t="s">
        <v>491</v>
      </c>
      <c r="B346" s="109" t="s">
        <v>508</v>
      </c>
      <c r="C346" s="184" t="s">
        <v>12</v>
      </c>
      <c r="D346" s="2">
        <v>0</v>
      </c>
      <c r="E346" s="35">
        <f t="shared" si="129"/>
        <v>0</v>
      </c>
      <c r="F346" s="2">
        <v>0</v>
      </c>
      <c r="G346" s="41">
        <f t="shared" si="130"/>
        <v>0</v>
      </c>
      <c r="H346" s="2">
        <v>20</v>
      </c>
      <c r="I346" s="45">
        <f t="shared" si="131"/>
        <v>2200</v>
      </c>
      <c r="J346" s="2">
        <v>0</v>
      </c>
      <c r="K346" s="51">
        <f t="shared" si="132"/>
        <v>0</v>
      </c>
      <c r="L346" s="2">
        <f t="shared" si="133"/>
        <v>20</v>
      </c>
      <c r="M346" s="3">
        <v>110</v>
      </c>
      <c r="N346" s="23">
        <f t="shared" si="134"/>
        <v>2200</v>
      </c>
      <c r="O346" s="1"/>
    </row>
    <row r="347" spans="1:15" ht="15.6" x14ac:dyDescent="0.3">
      <c r="A347" s="131" t="s">
        <v>509</v>
      </c>
      <c r="B347" s="109" t="s">
        <v>510</v>
      </c>
      <c r="C347" s="184" t="s">
        <v>12</v>
      </c>
      <c r="D347" s="2">
        <v>0</v>
      </c>
      <c r="E347" s="35">
        <f t="shared" si="129"/>
        <v>0</v>
      </c>
      <c r="F347" s="2">
        <v>0</v>
      </c>
      <c r="G347" s="41">
        <f t="shared" si="130"/>
        <v>0</v>
      </c>
      <c r="H347" s="2">
        <v>10</v>
      </c>
      <c r="I347" s="45">
        <f t="shared" si="131"/>
        <v>3500</v>
      </c>
      <c r="J347" s="2">
        <v>0</v>
      </c>
      <c r="K347" s="51">
        <f t="shared" si="132"/>
        <v>0</v>
      </c>
      <c r="L347" s="2">
        <f t="shared" si="133"/>
        <v>10</v>
      </c>
      <c r="M347" s="3">
        <v>350</v>
      </c>
      <c r="N347" s="23">
        <f t="shared" si="134"/>
        <v>3500</v>
      </c>
      <c r="O347" s="1"/>
    </row>
    <row r="348" spans="1:15" ht="15.6" x14ac:dyDescent="0.3">
      <c r="A348" s="131" t="s">
        <v>491</v>
      </c>
      <c r="B348" s="109" t="s">
        <v>511</v>
      </c>
      <c r="C348" s="184" t="s">
        <v>12</v>
      </c>
      <c r="D348" s="2">
        <v>0</v>
      </c>
      <c r="E348" s="35">
        <f t="shared" si="129"/>
        <v>0</v>
      </c>
      <c r="F348" s="2">
        <v>0</v>
      </c>
      <c r="G348" s="41">
        <f t="shared" si="130"/>
        <v>0</v>
      </c>
      <c r="H348" s="2">
        <v>5</v>
      </c>
      <c r="I348" s="45">
        <f t="shared" si="131"/>
        <v>4250</v>
      </c>
      <c r="J348" s="2">
        <v>0</v>
      </c>
      <c r="K348" s="51">
        <f t="shared" si="132"/>
        <v>0</v>
      </c>
      <c r="L348" s="2">
        <f t="shared" si="133"/>
        <v>5</v>
      </c>
      <c r="M348" s="3">
        <v>850</v>
      </c>
      <c r="N348" s="23">
        <f t="shared" si="134"/>
        <v>4250</v>
      </c>
      <c r="O348" s="1"/>
    </row>
    <row r="349" spans="1:15" ht="15.6" x14ac:dyDescent="0.3">
      <c r="A349" s="131" t="s">
        <v>512</v>
      </c>
      <c r="B349" s="109" t="s">
        <v>513</v>
      </c>
      <c r="C349" s="184" t="s">
        <v>12</v>
      </c>
      <c r="D349" s="2">
        <v>216</v>
      </c>
      <c r="E349" s="35">
        <f t="shared" si="129"/>
        <v>9720</v>
      </c>
      <c r="F349" s="2">
        <v>0</v>
      </c>
      <c r="G349" s="41">
        <f t="shared" si="130"/>
        <v>0</v>
      </c>
      <c r="H349" s="2">
        <v>216</v>
      </c>
      <c r="I349" s="45">
        <f t="shared" si="131"/>
        <v>9720</v>
      </c>
      <c r="J349" s="2">
        <v>0</v>
      </c>
      <c r="K349" s="51">
        <f t="shared" si="132"/>
        <v>0</v>
      </c>
      <c r="L349" s="2">
        <f t="shared" si="133"/>
        <v>432</v>
      </c>
      <c r="M349" s="3">
        <v>45</v>
      </c>
      <c r="N349" s="23">
        <f t="shared" si="134"/>
        <v>19440</v>
      </c>
      <c r="O349" s="1"/>
    </row>
    <row r="350" spans="1:15" ht="15.6" x14ac:dyDescent="0.3">
      <c r="A350" s="131" t="s">
        <v>514</v>
      </c>
      <c r="B350" s="109" t="s">
        <v>515</v>
      </c>
      <c r="C350" s="184" t="s">
        <v>12</v>
      </c>
      <c r="D350" s="2">
        <v>30</v>
      </c>
      <c r="E350" s="35">
        <f t="shared" si="129"/>
        <v>4500</v>
      </c>
      <c r="F350" s="2">
        <v>0</v>
      </c>
      <c r="G350" s="41">
        <f t="shared" si="130"/>
        <v>0</v>
      </c>
      <c r="H350" s="2">
        <v>30</v>
      </c>
      <c r="I350" s="45">
        <f t="shared" si="131"/>
        <v>4500</v>
      </c>
      <c r="J350" s="2">
        <v>0</v>
      </c>
      <c r="K350" s="51">
        <f t="shared" si="132"/>
        <v>0</v>
      </c>
      <c r="L350" s="2">
        <f t="shared" si="133"/>
        <v>60</v>
      </c>
      <c r="M350" s="3">
        <v>150</v>
      </c>
      <c r="N350" s="23">
        <f t="shared" si="134"/>
        <v>9000</v>
      </c>
      <c r="O350" s="1"/>
    </row>
    <row r="351" spans="1:15" ht="15.6" x14ac:dyDescent="0.3">
      <c r="A351" s="131" t="s">
        <v>491</v>
      </c>
      <c r="B351" s="109" t="s">
        <v>516</v>
      </c>
      <c r="C351" s="184" t="s">
        <v>456</v>
      </c>
      <c r="D351" s="2">
        <v>144</v>
      </c>
      <c r="E351" s="35">
        <f t="shared" si="129"/>
        <v>14400</v>
      </c>
      <c r="F351" s="2">
        <v>0</v>
      </c>
      <c r="G351" s="41">
        <f t="shared" si="130"/>
        <v>0</v>
      </c>
      <c r="H351" s="2">
        <v>144</v>
      </c>
      <c r="I351" s="45">
        <f t="shared" si="131"/>
        <v>14400</v>
      </c>
      <c r="J351" s="2">
        <v>0</v>
      </c>
      <c r="K351" s="51">
        <f t="shared" si="132"/>
        <v>0</v>
      </c>
      <c r="L351" s="2">
        <f t="shared" si="133"/>
        <v>288</v>
      </c>
      <c r="M351" s="3">
        <v>100</v>
      </c>
      <c r="N351" s="23">
        <f t="shared" si="134"/>
        <v>28800</v>
      </c>
      <c r="O351" s="1"/>
    </row>
    <row r="352" spans="1:15" ht="15.6" x14ac:dyDescent="0.3">
      <c r="A352" s="131" t="s">
        <v>517</v>
      </c>
      <c r="B352" s="109" t="s">
        <v>518</v>
      </c>
      <c r="C352" s="184" t="s">
        <v>12</v>
      </c>
      <c r="D352" s="2">
        <v>40</v>
      </c>
      <c r="E352" s="35">
        <f t="shared" si="129"/>
        <v>8800</v>
      </c>
      <c r="F352" s="2">
        <v>0</v>
      </c>
      <c r="G352" s="41">
        <f t="shared" si="130"/>
        <v>0</v>
      </c>
      <c r="H352" s="2">
        <v>20</v>
      </c>
      <c r="I352" s="45">
        <f t="shared" si="131"/>
        <v>4400</v>
      </c>
      <c r="J352" s="2">
        <v>0</v>
      </c>
      <c r="K352" s="51">
        <f t="shared" si="132"/>
        <v>0</v>
      </c>
      <c r="L352" s="2">
        <f t="shared" si="133"/>
        <v>60</v>
      </c>
      <c r="M352" s="3">
        <v>220</v>
      </c>
      <c r="N352" s="23">
        <f t="shared" si="134"/>
        <v>13200</v>
      </c>
      <c r="O352" s="1"/>
    </row>
    <row r="353" spans="1:16" ht="15.6" x14ac:dyDescent="0.3">
      <c r="A353" s="131" t="s">
        <v>519</v>
      </c>
      <c r="B353" s="109" t="s">
        <v>520</v>
      </c>
      <c r="C353" s="184" t="s">
        <v>12</v>
      </c>
      <c r="D353" s="2">
        <v>0</v>
      </c>
      <c r="E353" s="35">
        <f t="shared" si="129"/>
        <v>0</v>
      </c>
      <c r="F353" s="2">
        <v>0</v>
      </c>
      <c r="G353" s="41">
        <f t="shared" si="130"/>
        <v>0</v>
      </c>
      <c r="H353" s="2">
        <v>2</v>
      </c>
      <c r="I353" s="45">
        <f t="shared" si="131"/>
        <v>1200</v>
      </c>
      <c r="J353" s="2">
        <v>0</v>
      </c>
      <c r="K353" s="51">
        <f t="shared" si="132"/>
        <v>0</v>
      </c>
      <c r="L353" s="2">
        <f t="shared" si="133"/>
        <v>2</v>
      </c>
      <c r="M353" s="3">
        <v>600</v>
      </c>
      <c r="N353" s="23">
        <f t="shared" si="134"/>
        <v>1200</v>
      </c>
      <c r="O353" s="1"/>
    </row>
    <row r="354" spans="1:16" ht="15.6" x14ac:dyDescent="0.3">
      <c r="A354" s="131" t="s">
        <v>521</v>
      </c>
      <c r="B354" s="109" t="s">
        <v>522</v>
      </c>
      <c r="C354" s="184" t="s">
        <v>12</v>
      </c>
      <c r="D354" s="2">
        <v>4</v>
      </c>
      <c r="E354" s="35">
        <f t="shared" si="129"/>
        <v>24000</v>
      </c>
      <c r="F354" s="2">
        <v>0</v>
      </c>
      <c r="G354" s="41">
        <f t="shared" si="130"/>
        <v>0</v>
      </c>
      <c r="H354" s="2">
        <v>2</v>
      </c>
      <c r="I354" s="45">
        <f t="shared" si="131"/>
        <v>12000</v>
      </c>
      <c r="J354" s="2">
        <v>0</v>
      </c>
      <c r="K354" s="51">
        <f t="shared" si="132"/>
        <v>0</v>
      </c>
      <c r="L354" s="2">
        <f t="shared" si="133"/>
        <v>6</v>
      </c>
      <c r="M354" s="3">
        <v>6000</v>
      </c>
      <c r="N354" s="23">
        <f t="shared" si="134"/>
        <v>36000</v>
      </c>
      <c r="O354" s="1"/>
    </row>
    <row r="355" spans="1:16" ht="15.6" x14ac:dyDescent="0.3">
      <c r="A355" s="131" t="s">
        <v>519</v>
      </c>
      <c r="B355" s="109" t="s">
        <v>523</v>
      </c>
      <c r="C355" s="184" t="s">
        <v>12</v>
      </c>
      <c r="D355" s="2">
        <v>60</v>
      </c>
      <c r="E355" s="35">
        <f t="shared" si="129"/>
        <v>48000</v>
      </c>
      <c r="F355" s="2">
        <v>0</v>
      </c>
      <c r="G355" s="41">
        <f t="shared" si="130"/>
        <v>0</v>
      </c>
      <c r="H355" s="2">
        <v>60</v>
      </c>
      <c r="I355" s="45">
        <f t="shared" si="131"/>
        <v>48000</v>
      </c>
      <c r="J355" s="2">
        <v>0</v>
      </c>
      <c r="K355" s="51">
        <f t="shared" si="132"/>
        <v>0</v>
      </c>
      <c r="L355" s="2">
        <f t="shared" si="133"/>
        <v>120</v>
      </c>
      <c r="M355" s="5">
        <v>800</v>
      </c>
      <c r="N355" s="23">
        <f t="shared" si="134"/>
        <v>96000</v>
      </c>
      <c r="O355" s="1"/>
    </row>
    <row r="356" spans="1:16" ht="15.6" x14ac:dyDescent="0.3">
      <c r="A356" s="131" t="s">
        <v>486</v>
      </c>
      <c r="B356" s="109" t="s">
        <v>731</v>
      </c>
      <c r="C356" s="184" t="s">
        <v>12</v>
      </c>
      <c r="D356" s="2">
        <v>36</v>
      </c>
      <c r="E356" s="35">
        <f t="shared" si="129"/>
        <v>21600</v>
      </c>
      <c r="F356" s="2">
        <v>0</v>
      </c>
      <c r="G356" s="41">
        <f t="shared" si="130"/>
        <v>0</v>
      </c>
      <c r="H356" s="2">
        <v>24</v>
      </c>
      <c r="I356" s="45">
        <f t="shared" si="131"/>
        <v>14400</v>
      </c>
      <c r="J356" s="2">
        <v>24</v>
      </c>
      <c r="K356" s="51">
        <f t="shared" si="132"/>
        <v>14400</v>
      </c>
      <c r="L356" s="2">
        <f t="shared" si="133"/>
        <v>84</v>
      </c>
      <c r="M356" s="5">
        <v>600</v>
      </c>
      <c r="N356" s="23">
        <f t="shared" si="134"/>
        <v>50400</v>
      </c>
      <c r="O356" s="1"/>
    </row>
    <row r="357" spans="1:16" ht="15.6" x14ac:dyDescent="0.3">
      <c r="A357" s="131" t="s">
        <v>475</v>
      </c>
      <c r="B357" s="109" t="s">
        <v>524</v>
      </c>
      <c r="C357" s="184" t="s">
        <v>12</v>
      </c>
      <c r="D357" s="2">
        <v>24</v>
      </c>
      <c r="E357" s="35">
        <f t="shared" si="129"/>
        <v>48000</v>
      </c>
      <c r="F357" s="2">
        <v>0</v>
      </c>
      <c r="G357" s="41">
        <f t="shared" si="130"/>
        <v>0</v>
      </c>
      <c r="H357" s="2">
        <v>0</v>
      </c>
      <c r="I357" s="45">
        <f t="shared" si="131"/>
        <v>0</v>
      </c>
      <c r="J357" s="2">
        <v>18</v>
      </c>
      <c r="K357" s="51">
        <f t="shared" si="132"/>
        <v>36000</v>
      </c>
      <c r="L357" s="2">
        <f t="shared" si="133"/>
        <v>42</v>
      </c>
      <c r="M357" s="5">
        <v>2000</v>
      </c>
      <c r="N357" s="23">
        <f t="shared" si="134"/>
        <v>84000</v>
      </c>
      <c r="O357" s="1"/>
    </row>
    <row r="358" spans="1:16" ht="15.6" x14ac:dyDescent="0.3">
      <c r="A358" s="131" t="s">
        <v>491</v>
      </c>
      <c r="B358" s="110" t="s">
        <v>525</v>
      </c>
      <c r="C358" s="186" t="s">
        <v>131</v>
      </c>
      <c r="D358" s="2">
        <v>12</v>
      </c>
      <c r="E358" s="35">
        <f t="shared" si="129"/>
        <v>4800</v>
      </c>
      <c r="F358" s="2">
        <v>0</v>
      </c>
      <c r="G358" s="41">
        <f t="shared" si="130"/>
        <v>0</v>
      </c>
      <c r="H358" s="2">
        <v>12</v>
      </c>
      <c r="I358" s="45">
        <f t="shared" si="131"/>
        <v>4800</v>
      </c>
      <c r="J358" s="2">
        <v>0</v>
      </c>
      <c r="K358" s="51">
        <f t="shared" si="132"/>
        <v>0</v>
      </c>
      <c r="L358" s="2">
        <f t="shared" si="133"/>
        <v>24</v>
      </c>
      <c r="M358" s="5">
        <v>400</v>
      </c>
      <c r="N358" s="23">
        <f t="shared" si="134"/>
        <v>9600</v>
      </c>
      <c r="O358" s="1"/>
    </row>
    <row r="359" spans="1:16" ht="15.6" x14ac:dyDescent="0.3">
      <c r="A359" s="131" t="s">
        <v>491</v>
      </c>
      <c r="B359" s="110" t="s">
        <v>526</v>
      </c>
      <c r="C359" s="186" t="s">
        <v>131</v>
      </c>
      <c r="D359" s="2">
        <v>40</v>
      </c>
      <c r="E359" s="35">
        <f t="shared" si="129"/>
        <v>80000</v>
      </c>
      <c r="F359" s="2">
        <v>0</v>
      </c>
      <c r="G359" s="41">
        <f t="shared" si="130"/>
        <v>0</v>
      </c>
      <c r="H359" s="2">
        <v>40</v>
      </c>
      <c r="I359" s="45">
        <f t="shared" si="131"/>
        <v>80000</v>
      </c>
      <c r="J359" s="2">
        <v>0</v>
      </c>
      <c r="K359" s="51">
        <f t="shared" si="132"/>
        <v>0</v>
      </c>
      <c r="L359" s="2">
        <f t="shared" si="133"/>
        <v>80</v>
      </c>
      <c r="M359" s="5">
        <v>2000</v>
      </c>
      <c r="N359" s="23">
        <f t="shared" si="134"/>
        <v>160000</v>
      </c>
      <c r="O359" s="1"/>
    </row>
    <row r="360" spans="1:16" ht="15.6" x14ac:dyDescent="0.3">
      <c r="A360" s="131" t="s">
        <v>527</v>
      </c>
      <c r="B360" s="110" t="s">
        <v>528</v>
      </c>
      <c r="C360" s="186" t="s">
        <v>131</v>
      </c>
      <c r="D360" s="2">
        <v>40</v>
      </c>
      <c r="E360" s="35">
        <f t="shared" si="129"/>
        <v>100000</v>
      </c>
      <c r="F360" s="2">
        <v>0</v>
      </c>
      <c r="G360" s="41">
        <f t="shared" si="130"/>
        <v>0</v>
      </c>
      <c r="H360" s="2">
        <v>40</v>
      </c>
      <c r="I360" s="45">
        <f t="shared" si="131"/>
        <v>100000</v>
      </c>
      <c r="J360" s="2">
        <v>0</v>
      </c>
      <c r="K360" s="51">
        <f t="shared" si="132"/>
        <v>0</v>
      </c>
      <c r="L360" s="2">
        <f t="shared" si="133"/>
        <v>80</v>
      </c>
      <c r="M360" s="5">
        <v>2500</v>
      </c>
      <c r="N360" s="23">
        <f t="shared" si="134"/>
        <v>200000</v>
      </c>
      <c r="O360" s="1"/>
    </row>
    <row r="361" spans="1:16" ht="15.6" x14ac:dyDescent="0.3">
      <c r="A361" s="131" t="s">
        <v>482</v>
      </c>
      <c r="B361" s="110" t="s">
        <v>529</v>
      </c>
      <c r="C361" s="186" t="s">
        <v>12</v>
      </c>
      <c r="D361" s="2">
        <v>0</v>
      </c>
      <c r="E361" s="35">
        <f t="shared" si="129"/>
        <v>0</v>
      </c>
      <c r="F361" s="2">
        <v>0</v>
      </c>
      <c r="G361" s="41">
        <f t="shared" si="130"/>
        <v>0</v>
      </c>
      <c r="H361" s="2">
        <v>4</v>
      </c>
      <c r="I361" s="45">
        <f t="shared" si="131"/>
        <v>6000</v>
      </c>
      <c r="J361" s="2">
        <v>0</v>
      </c>
      <c r="K361" s="51">
        <f t="shared" si="132"/>
        <v>0</v>
      </c>
      <c r="L361" s="2">
        <f t="shared" si="133"/>
        <v>4</v>
      </c>
      <c r="M361" s="5">
        <v>1500</v>
      </c>
      <c r="N361" s="23">
        <f t="shared" si="134"/>
        <v>6000</v>
      </c>
      <c r="O361" s="1"/>
    </row>
    <row r="362" spans="1:16" ht="15.6" x14ac:dyDescent="0.3">
      <c r="A362" s="131" t="s">
        <v>530</v>
      </c>
      <c r="B362" s="110" t="s">
        <v>531</v>
      </c>
      <c r="C362" s="186" t="s">
        <v>12</v>
      </c>
      <c r="D362" s="2">
        <v>48</v>
      </c>
      <c r="E362" s="35">
        <f t="shared" si="129"/>
        <v>16800</v>
      </c>
      <c r="F362" s="2">
        <v>0</v>
      </c>
      <c r="G362" s="41">
        <f t="shared" si="130"/>
        <v>0</v>
      </c>
      <c r="H362" s="2">
        <v>48</v>
      </c>
      <c r="I362" s="45">
        <f t="shared" si="131"/>
        <v>16800</v>
      </c>
      <c r="J362" s="2">
        <v>0</v>
      </c>
      <c r="K362" s="51">
        <f t="shared" si="132"/>
        <v>0</v>
      </c>
      <c r="L362" s="8">
        <f t="shared" si="133"/>
        <v>96</v>
      </c>
      <c r="M362" s="7">
        <v>350</v>
      </c>
      <c r="N362" s="23">
        <f t="shared" si="134"/>
        <v>33600</v>
      </c>
      <c r="O362" s="1"/>
    </row>
    <row r="363" spans="1:16" ht="15.6" x14ac:dyDescent="0.3">
      <c r="A363" s="131" t="s">
        <v>465</v>
      </c>
      <c r="B363" s="110" t="s">
        <v>532</v>
      </c>
      <c r="C363" s="186" t="s">
        <v>12</v>
      </c>
      <c r="D363" s="2">
        <v>0</v>
      </c>
      <c r="E363" s="35">
        <f t="shared" si="129"/>
        <v>0</v>
      </c>
      <c r="F363" s="2">
        <v>0</v>
      </c>
      <c r="G363" s="41">
        <f t="shared" si="130"/>
        <v>0</v>
      </c>
      <c r="H363" s="2">
        <v>2</v>
      </c>
      <c r="I363" s="45">
        <f t="shared" si="131"/>
        <v>16000</v>
      </c>
      <c r="J363" s="2">
        <v>0</v>
      </c>
      <c r="K363" s="51">
        <f t="shared" si="132"/>
        <v>0</v>
      </c>
      <c r="L363" s="8">
        <f t="shared" si="133"/>
        <v>2</v>
      </c>
      <c r="M363" s="7">
        <v>8000</v>
      </c>
      <c r="N363" s="23">
        <f t="shared" si="134"/>
        <v>16000</v>
      </c>
      <c r="O363" s="1"/>
    </row>
    <row r="364" spans="1:16" ht="15.6" x14ac:dyDescent="0.3">
      <c r="A364" s="131" t="s">
        <v>498</v>
      </c>
      <c r="B364" s="110" t="s">
        <v>533</v>
      </c>
      <c r="C364" s="186" t="s">
        <v>12</v>
      </c>
      <c r="D364" s="2">
        <v>48</v>
      </c>
      <c r="E364" s="35">
        <f t="shared" si="129"/>
        <v>19200</v>
      </c>
      <c r="F364" s="2">
        <v>0</v>
      </c>
      <c r="G364" s="41">
        <f t="shared" si="130"/>
        <v>0</v>
      </c>
      <c r="H364" s="2">
        <v>24</v>
      </c>
      <c r="I364" s="45">
        <f t="shared" si="131"/>
        <v>9600</v>
      </c>
      <c r="J364" s="2">
        <v>0</v>
      </c>
      <c r="K364" s="51">
        <f t="shared" si="132"/>
        <v>0</v>
      </c>
      <c r="L364" s="2">
        <f t="shared" si="133"/>
        <v>72</v>
      </c>
      <c r="M364" s="3">
        <v>400</v>
      </c>
      <c r="N364" s="23">
        <f t="shared" si="134"/>
        <v>28800</v>
      </c>
      <c r="O364" s="1"/>
    </row>
    <row r="365" spans="1:16" ht="15.6" x14ac:dyDescent="0.3">
      <c r="A365" s="131" t="s">
        <v>465</v>
      </c>
      <c r="B365" s="109" t="s">
        <v>534</v>
      </c>
      <c r="C365" s="186" t="s">
        <v>12</v>
      </c>
      <c r="D365" s="2">
        <v>30</v>
      </c>
      <c r="E365" s="38">
        <f t="shared" si="129"/>
        <v>105000</v>
      </c>
      <c r="F365" s="8">
        <v>0</v>
      </c>
      <c r="G365" s="41">
        <f t="shared" si="130"/>
        <v>0</v>
      </c>
      <c r="H365" s="2">
        <v>0</v>
      </c>
      <c r="I365" s="45">
        <f t="shared" si="131"/>
        <v>0</v>
      </c>
      <c r="J365" s="2">
        <v>0</v>
      </c>
      <c r="K365" s="51">
        <f t="shared" si="132"/>
        <v>0</v>
      </c>
      <c r="L365" s="2">
        <f t="shared" si="133"/>
        <v>30</v>
      </c>
      <c r="M365" s="3">
        <v>3500</v>
      </c>
      <c r="N365" s="23">
        <f t="shared" si="134"/>
        <v>105000</v>
      </c>
      <c r="O365" s="1"/>
    </row>
    <row r="366" spans="1:16" ht="16.2" thickBot="1" x14ac:dyDescent="0.35">
      <c r="A366" s="131" t="s">
        <v>465</v>
      </c>
      <c r="B366" s="109" t="s">
        <v>535</v>
      </c>
      <c r="C366" s="186" t="s">
        <v>12</v>
      </c>
      <c r="D366" s="2">
        <v>0</v>
      </c>
      <c r="E366" s="38">
        <f t="shared" si="129"/>
        <v>0</v>
      </c>
      <c r="F366" s="28">
        <v>0</v>
      </c>
      <c r="G366" s="41">
        <f t="shared" si="130"/>
        <v>0</v>
      </c>
      <c r="H366" s="28">
        <v>30</v>
      </c>
      <c r="I366" s="45">
        <f t="shared" si="131"/>
        <v>12000</v>
      </c>
      <c r="J366" s="2">
        <v>0</v>
      </c>
      <c r="K366" s="51">
        <f t="shared" si="132"/>
        <v>0</v>
      </c>
      <c r="L366" s="20">
        <f t="shared" si="133"/>
        <v>30</v>
      </c>
      <c r="M366" s="7">
        <v>400</v>
      </c>
      <c r="N366" s="23">
        <f t="shared" si="134"/>
        <v>12000</v>
      </c>
      <c r="O366" s="1"/>
    </row>
    <row r="367" spans="1:16" ht="16.2" thickBot="1" x14ac:dyDescent="0.35">
      <c r="A367" s="144"/>
      <c r="B367" s="103"/>
      <c r="C367" s="186"/>
      <c r="D367" s="27"/>
      <c r="E367" s="36">
        <f>SUM(E321:E366)</f>
        <v>1054500</v>
      </c>
      <c r="F367" s="28"/>
      <c r="G367" s="42">
        <f>SUM(G321:G366)</f>
        <v>0</v>
      </c>
      <c r="H367" s="28"/>
      <c r="I367" s="46">
        <f>SUM(I321:I366)</f>
        <v>854330</v>
      </c>
      <c r="J367" s="28"/>
      <c r="K367" s="52">
        <f>SUM(K321:K366)</f>
        <v>54000</v>
      </c>
      <c r="L367" s="20"/>
      <c r="M367" s="7"/>
      <c r="N367" s="9">
        <f>SUM(N321:N366)</f>
        <v>1962830</v>
      </c>
      <c r="O367" s="1">
        <f t="shared" ref="O367:O374" si="135">SUM(E367+G367+I367+K367)</f>
        <v>1962830</v>
      </c>
      <c r="P367" s="320">
        <v>2.2999999999999998</v>
      </c>
    </row>
    <row r="368" spans="1:16" ht="15.6" x14ac:dyDescent="0.3">
      <c r="A368" s="156" t="s">
        <v>537</v>
      </c>
      <c r="B368" s="110" t="s">
        <v>538</v>
      </c>
      <c r="C368" s="186" t="s">
        <v>471</v>
      </c>
      <c r="D368" s="2"/>
      <c r="E368" s="35">
        <f t="shared" ref="E368:E373" si="136">D368*M368</f>
        <v>0</v>
      </c>
      <c r="F368" s="2">
        <v>240</v>
      </c>
      <c r="G368" s="39">
        <f t="shared" ref="G368:G373" si="137">F368*M368</f>
        <v>840000</v>
      </c>
      <c r="H368" s="2">
        <v>0</v>
      </c>
      <c r="I368" s="45">
        <v>0</v>
      </c>
      <c r="J368" s="2">
        <v>0</v>
      </c>
      <c r="K368" s="49">
        <f t="shared" ref="K368:K373" si="138">J368*M368</f>
        <v>0</v>
      </c>
      <c r="L368" s="2">
        <f t="shared" ref="L368:L373" si="139">D368+F368+H368+J368</f>
        <v>240</v>
      </c>
      <c r="M368" s="3">
        <v>3500</v>
      </c>
      <c r="N368" s="22">
        <f t="shared" ref="N368:N373" si="140">L368*M368</f>
        <v>840000</v>
      </c>
      <c r="O368" s="1"/>
    </row>
    <row r="369" spans="1:16" ht="15.6" x14ac:dyDescent="0.3">
      <c r="A369" s="156" t="s">
        <v>539</v>
      </c>
      <c r="B369" s="110" t="s">
        <v>540</v>
      </c>
      <c r="C369" s="186" t="s">
        <v>456</v>
      </c>
      <c r="D369" s="2"/>
      <c r="E369" s="34">
        <f t="shared" si="136"/>
        <v>0</v>
      </c>
      <c r="F369" s="2">
        <v>296</v>
      </c>
      <c r="G369" s="39">
        <f t="shared" si="137"/>
        <v>828800</v>
      </c>
      <c r="H369" s="2">
        <v>0</v>
      </c>
      <c r="I369" s="45">
        <f t="shared" ref="I369:I373" si="141">H369*M369</f>
        <v>0</v>
      </c>
      <c r="J369" s="2">
        <v>0</v>
      </c>
      <c r="K369" s="51">
        <f t="shared" si="138"/>
        <v>0</v>
      </c>
      <c r="L369" s="2">
        <f t="shared" si="139"/>
        <v>296</v>
      </c>
      <c r="M369" s="3">
        <v>2800</v>
      </c>
      <c r="N369" s="24">
        <f t="shared" si="140"/>
        <v>828800</v>
      </c>
      <c r="O369" s="1"/>
    </row>
    <row r="370" spans="1:16" ht="15.6" x14ac:dyDescent="0.3">
      <c r="A370" s="131" t="s">
        <v>539</v>
      </c>
      <c r="B370" s="109" t="s">
        <v>541</v>
      </c>
      <c r="C370" s="187" t="s">
        <v>74</v>
      </c>
      <c r="D370" s="27"/>
      <c r="E370" s="38">
        <f t="shared" si="136"/>
        <v>0</v>
      </c>
      <c r="F370" s="27">
        <v>0</v>
      </c>
      <c r="G370" s="39">
        <f t="shared" si="137"/>
        <v>0</v>
      </c>
      <c r="H370" s="28">
        <v>0</v>
      </c>
      <c r="I370" s="45">
        <f t="shared" si="141"/>
        <v>0</v>
      </c>
      <c r="J370" s="27">
        <v>0</v>
      </c>
      <c r="K370" s="55">
        <f t="shared" si="138"/>
        <v>0</v>
      </c>
      <c r="L370" s="2">
        <f t="shared" si="139"/>
        <v>0</v>
      </c>
      <c r="M370" s="7">
        <v>1300</v>
      </c>
      <c r="N370" s="24">
        <f t="shared" si="140"/>
        <v>0</v>
      </c>
      <c r="O370" s="1"/>
    </row>
    <row r="371" spans="1:16" ht="15.6" x14ac:dyDescent="0.3">
      <c r="A371" s="156" t="s">
        <v>542</v>
      </c>
      <c r="B371" s="110" t="s">
        <v>543</v>
      </c>
      <c r="C371" s="186" t="s">
        <v>74</v>
      </c>
      <c r="D371" s="2"/>
      <c r="E371" s="34">
        <f t="shared" si="136"/>
        <v>0</v>
      </c>
      <c r="F371" s="2">
        <v>100</v>
      </c>
      <c r="G371" s="39">
        <f t="shared" si="137"/>
        <v>270000</v>
      </c>
      <c r="H371" s="2">
        <v>0</v>
      </c>
      <c r="I371" s="45">
        <f t="shared" si="141"/>
        <v>0</v>
      </c>
      <c r="J371" s="2">
        <v>0</v>
      </c>
      <c r="K371" s="51">
        <f t="shared" si="138"/>
        <v>0</v>
      </c>
      <c r="L371" s="2">
        <f t="shared" si="139"/>
        <v>100</v>
      </c>
      <c r="M371" s="3">
        <v>2700</v>
      </c>
      <c r="N371" s="23">
        <f t="shared" si="140"/>
        <v>270000</v>
      </c>
      <c r="O371" s="1"/>
    </row>
    <row r="372" spans="1:16" ht="15.6" x14ac:dyDescent="0.3">
      <c r="A372" s="156" t="s">
        <v>530</v>
      </c>
      <c r="B372" s="110" t="s">
        <v>544</v>
      </c>
      <c r="C372" s="187" t="s">
        <v>74</v>
      </c>
      <c r="D372" s="27"/>
      <c r="E372" s="38">
        <f t="shared" si="136"/>
        <v>0</v>
      </c>
      <c r="F372" s="27">
        <v>180</v>
      </c>
      <c r="G372" s="39">
        <f t="shared" si="137"/>
        <v>1224000</v>
      </c>
      <c r="H372" s="2">
        <v>0</v>
      </c>
      <c r="I372" s="45">
        <f t="shared" si="141"/>
        <v>0</v>
      </c>
      <c r="J372" s="27">
        <v>0</v>
      </c>
      <c r="K372" s="55">
        <f t="shared" si="138"/>
        <v>0</v>
      </c>
      <c r="L372" s="2">
        <f t="shared" si="139"/>
        <v>180</v>
      </c>
      <c r="M372" s="3">
        <v>6800</v>
      </c>
      <c r="N372" s="23">
        <f t="shared" si="140"/>
        <v>1224000</v>
      </c>
      <c r="O372" s="1"/>
    </row>
    <row r="373" spans="1:16" ht="16.2" thickBot="1" x14ac:dyDescent="0.35">
      <c r="A373" s="156" t="s">
        <v>537</v>
      </c>
      <c r="B373" s="170" t="s">
        <v>759</v>
      </c>
      <c r="C373" s="187" t="s">
        <v>760</v>
      </c>
      <c r="D373" s="27"/>
      <c r="E373" s="38">
        <f t="shared" si="136"/>
        <v>0</v>
      </c>
      <c r="F373" s="28">
        <v>6</v>
      </c>
      <c r="G373" s="39">
        <f t="shared" si="137"/>
        <v>13500</v>
      </c>
      <c r="H373" s="28">
        <v>0</v>
      </c>
      <c r="I373" s="45">
        <f t="shared" si="141"/>
        <v>0</v>
      </c>
      <c r="J373" s="28">
        <v>6</v>
      </c>
      <c r="K373" s="55">
        <f t="shared" si="138"/>
        <v>13500</v>
      </c>
      <c r="L373" s="2">
        <f t="shared" si="139"/>
        <v>12</v>
      </c>
      <c r="M373" s="7">
        <v>2250</v>
      </c>
      <c r="N373" s="23">
        <f t="shared" si="140"/>
        <v>27000</v>
      </c>
      <c r="O373" s="1"/>
    </row>
    <row r="374" spans="1:16" ht="16.2" thickBot="1" x14ac:dyDescent="0.35">
      <c r="A374" s="157"/>
      <c r="B374" s="115"/>
      <c r="C374" s="187"/>
      <c r="D374" s="27"/>
      <c r="E374" s="36">
        <f>SUM(E368:E373)</f>
        <v>0</v>
      </c>
      <c r="F374" s="28"/>
      <c r="G374" s="42">
        <f>SUM(G368:G373)</f>
        <v>3176300</v>
      </c>
      <c r="H374" s="28"/>
      <c r="I374" s="46">
        <f>SUM(I368:I373)</f>
        <v>0</v>
      </c>
      <c r="J374" s="28"/>
      <c r="K374" s="52">
        <f>SUM(K368:K373)</f>
        <v>13500</v>
      </c>
      <c r="L374" s="20"/>
      <c r="M374" s="7"/>
      <c r="N374" s="9">
        <f>SUM(N368:N373)</f>
        <v>3189800</v>
      </c>
      <c r="O374" s="1">
        <f t="shared" si="135"/>
        <v>3189800</v>
      </c>
      <c r="P374" s="320">
        <v>2.2999999999999998</v>
      </c>
    </row>
    <row r="375" spans="1:16" ht="15.6" x14ac:dyDescent="0.3">
      <c r="A375" s="158" t="s">
        <v>548</v>
      </c>
      <c r="B375" s="170" t="s">
        <v>549</v>
      </c>
      <c r="C375" s="187" t="s">
        <v>550</v>
      </c>
      <c r="D375" s="27">
        <v>60</v>
      </c>
      <c r="E375" s="74">
        <f t="shared" ref="E375:E394" si="142">D375*M375</f>
        <v>13500</v>
      </c>
      <c r="F375" s="8">
        <v>0</v>
      </c>
      <c r="G375" s="41">
        <f t="shared" ref="G375:G394" si="143">F375*M375</f>
        <v>0</v>
      </c>
      <c r="H375" s="2">
        <v>60</v>
      </c>
      <c r="I375" s="44">
        <f t="shared" ref="I375:I394" si="144">H375*M375</f>
        <v>13500</v>
      </c>
      <c r="J375" s="2">
        <v>0</v>
      </c>
      <c r="K375" s="49">
        <f t="shared" ref="K375:K394" si="145">J375*M375</f>
        <v>0</v>
      </c>
      <c r="L375" s="2">
        <f t="shared" ref="L375:L394" si="146">D375+F375+H375+J375</f>
        <v>120</v>
      </c>
      <c r="M375" s="3">
        <v>225</v>
      </c>
      <c r="N375" s="22">
        <f t="shared" ref="N375:N394" si="147">L375*M375</f>
        <v>27000</v>
      </c>
      <c r="O375" s="1"/>
    </row>
    <row r="376" spans="1:16" ht="15.6" x14ac:dyDescent="0.3">
      <c r="A376" s="158" t="s">
        <v>548</v>
      </c>
      <c r="B376" s="110" t="s">
        <v>551</v>
      </c>
      <c r="C376" s="186" t="s">
        <v>550</v>
      </c>
      <c r="D376" s="2">
        <v>100</v>
      </c>
      <c r="E376" s="34">
        <f t="shared" si="142"/>
        <v>20000</v>
      </c>
      <c r="F376" s="2">
        <v>0</v>
      </c>
      <c r="G376" s="39">
        <f t="shared" si="143"/>
        <v>0</v>
      </c>
      <c r="H376" s="2">
        <v>100</v>
      </c>
      <c r="I376" s="45">
        <f t="shared" si="144"/>
        <v>20000</v>
      </c>
      <c r="J376" s="2">
        <v>0</v>
      </c>
      <c r="K376" s="51">
        <f t="shared" si="145"/>
        <v>0</v>
      </c>
      <c r="L376" s="2">
        <f t="shared" si="146"/>
        <v>200</v>
      </c>
      <c r="M376" s="3">
        <v>200</v>
      </c>
      <c r="N376" s="23">
        <f t="shared" si="147"/>
        <v>40000</v>
      </c>
      <c r="O376" s="1"/>
    </row>
    <row r="377" spans="1:16" ht="15.6" x14ac:dyDescent="0.3">
      <c r="A377" s="158" t="s">
        <v>548</v>
      </c>
      <c r="B377" s="110" t="s">
        <v>552</v>
      </c>
      <c r="C377" s="186" t="s">
        <v>74</v>
      </c>
      <c r="D377" s="2">
        <v>5</v>
      </c>
      <c r="E377" s="34">
        <f t="shared" si="142"/>
        <v>5000</v>
      </c>
      <c r="F377" s="2">
        <v>0</v>
      </c>
      <c r="G377" s="39">
        <f t="shared" si="143"/>
        <v>0</v>
      </c>
      <c r="H377" s="2">
        <v>5</v>
      </c>
      <c r="I377" s="45">
        <f t="shared" si="144"/>
        <v>5000</v>
      </c>
      <c r="J377" s="2">
        <v>0</v>
      </c>
      <c r="K377" s="51">
        <f t="shared" si="145"/>
        <v>0</v>
      </c>
      <c r="L377" s="2">
        <f t="shared" si="146"/>
        <v>10</v>
      </c>
      <c r="M377" s="3">
        <v>1000</v>
      </c>
      <c r="N377" s="23">
        <f t="shared" si="147"/>
        <v>10000</v>
      </c>
      <c r="O377" s="1"/>
    </row>
    <row r="378" spans="1:16" ht="15.6" x14ac:dyDescent="0.3">
      <c r="A378" s="131" t="s">
        <v>553</v>
      </c>
      <c r="B378" s="110" t="s">
        <v>554</v>
      </c>
      <c r="C378" s="186" t="s">
        <v>12</v>
      </c>
      <c r="D378" s="2">
        <v>96</v>
      </c>
      <c r="E378" s="34">
        <f t="shared" si="142"/>
        <v>67200</v>
      </c>
      <c r="F378" s="2">
        <v>0</v>
      </c>
      <c r="G378" s="39">
        <f t="shared" si="143"/>
        <v>0</v>
      </c>
      <c r="H378" s="2">
        <v>96</v>
      </c>
      <c r="I378" s="45">
        <f t="shared" si="144"/>
        <v>67200</v>
      </c>
      <c r="J378" s="2">
        <v>0</v>
      </c>
      <c r="K378" s="51">
        <f t="shared" si="145"/>
        <v>0</v>
      </c>
      <c r="L378" s="2">
        <f t="shared" si="146"/>
        <v>192</v>
      </c>
      <c r="M378" s="3">
        <v>700</v>
      </c>
      <c r="N378" s="23">
        <f t="shared" si="147"/>
        <v>134400</v>
      </c>
      <c r="O378" s="1"/>
    </row>
    <row r="379" spans="1:16" ht="15.6" x14ac:dyDescent="0.3">
      <c r="A379" s="131" t="s">
        <v>553</v>
      </c>
      <c r="B379" s="110" t="s">
        <v>555</v>
      </c>
      <c r="C379" s="186" t="s">
        <v>12</v>
      </c>
      <c r="D379" s="2">
        <v>72</v>
      </c>
      <c r="E379" s="34">
        <f t="shared" si="142"/>
        <v>10800</v>
      </c>
      <c r="F379" s="2">
        <v>0</v>
      </c>
      <c r="G379" s="39">
        <f t="shared" si="143"/>
        <v>0</v>
      </c>
      <c r="H379" s="2">
        <v>72</v>
      </c>
      <c r="I379" s="45">
        <f t="shared" si="144"/>
        <v>10800</v>
      </c>
      <c r="J379" s="2">
        <v>0</v>
      </c>
      <c r="K379" s="51">
        <f t="shared" si="145"/>
        <v>0</v>
      </c>
      <c r="L379" s="2">
        <f t="shared" si="146"/>
        <v>144</v>
      </c>
      <c r="M379" s="3">
        <v>150</v>
      </c>
      <c r="N379" s="23">
        <f t="shared" si="147"/>
        <v>21600</v>
      </c>
      <c r="O379" s="1"/>
    </row>
    <row r="380" spans="1:16" ht="15.6" x14ac:dyDescent="0.3">
      <c r="A380" s="131" t="s">
        <v>556</v>
      </c>
      <c r="B380" s="110" t="s">
        <v>557</v>
      </c>
      <c r="C380" s="186" t="s">
        <v>558</v>
      </c>
      <c r="D380" s="2">
        <v>160</v>
      </c>
      <c r="E380" s="34">
        <f t="shared" si="142"/>
        <v>44000</v>
      </c>
      <c r="F380" s="2">
        <v>0</v>
      </c>
      <c r="G380" s="39">
        <f t="shared" si="143"/>
        <v>0</v>
      </c>
      <c r="H380" s="2">
        <v>160</v>
      </c>
      <c r="I380" s="45">
        <f t="shared" si="144"/>
        <v>44000</v>
      </c>
      <c r="J380" s="2">
        <v>78</v>
      </c>
      <c r="K380" s="51">
        <f t="shared" si="145"/>
        <v>21450</v>
      </c>
      <c r="L380" s="2">
        <f t="shared" si="146"/>
        <v>398</v>
      </c>
      <c r="M380" s="3">
        <v>275</v>
      </c>
      <c r="N380" s="23">
        <f t="shared" si="147"/>
        <v>109450</v>
      </c>
      <c r="O380" s="1"/>
    </row>
    <row r="381" spans="1:16" ht="15.6" x14ac:dyDescent="0.3">
      <c r="A381" s="131" t="s">
        <v>559</v>
      </c>
      <c r="B381" s="110" t="s">
        <v>560</v>
      </c>
      <c r="C381" s="186" t="s">
        <v>12</v>
      </c>
      <c r="D381" s="2">
        <v>900</v>
      </c>
      <c r="E381" s="37">
        <f t="shared" si="142"/>
        <v>54000</v>
      </c>
      <c r="F381" s="2">
        <v>0</v>
      </c>
      <c r="G381" s="39">
        <f t="shared" si="143"/>
        <v>0</v>
      </c>
      <c r="H381" s="2">
        <v>900</v>
      </c>
      <c r="I381" s="45">
        <f t="shared" si="144"/>
        <v>54000</v>
      </c>
      <c r="J381" s="2">
        <v>0</v>
      </c>
      <c r="K381" s="50">
        <f t="shared" si="145"/>
        <v>0</v>
      </c>
      <c r="L381" s="2">
        <f t="shared" si="146"/>
        <v>1800</v>
      </c>
      <c r="M381" s="3">
        <v>60</v>
      </c>
      <c r="N381" s="24">
        <f t="shared" si="147"/>
        <v>108000</v>
      </c>
      <c r="O381" s="1"/>
    </row>
    <row r="382" spans="1:16" ht="15.6" x14ac:dyDescent="0.3">
      <c r="A382" s="131" t="s">
        <v>559</v>
      </c>
      <c r="B382" s="110" t="s">
        <v>561</v>
      </c>
      <c r="C382" s="186" t="s">
        <v>12</v>
      </c>
      <c r="D382" s="2">
        <v>200</v>
      </c>
      <c r="E382" s="37">
        <f t="shared" si="142"/>
        <v>12000</v>
      </c>
      <c r="F382" s="2">
        <v>0</v>
      </c>
      <c r="G382" s="39">
        <f t="shared" si="143"/>
        <v>0</v>
      </c>
      <c r="H382" s="2">
        <v>200</v>
      </c>
      <c r="I382" s="45">
        <f t="shared" si="144"/>
        <v>12000</v>
      </c>
      <c r="J382" s="2">
        <v>0</v>
      </c>
      <c r="K382" s="50">
        <f t="shared" si="145"/>
        <v>0</v>
      </c>
      <c r="L382" s="2">
        <f t="shared" si="146"/>
        <v>400</v>
      </c>
      <c r="M382" s="3">
        <v>60</v>
      </c>
      <c r="N382" s="24">
        <f t="shared" si="147"/>
        <v>24000</v>
      </c>
      <c r="O382" s="1"/>
    </row>
    <row r="383" spans="1:16" ht="15.6" x14ac:dyDescent="0.3">
      <c r="A383" s="131" t="s">
        <v>562</v>
      </c>
      <c r="B383" s="110" t="s">
        <v>563</v>
      </c>
      <c r="C383" s="186" t="s">
        <v>564</v>
      </c>
      <c r="D383" s="2">
        <v>60</v>
      </c>
      <c r="E383" s="37">
        <f t="shared" si="142"/>
        <v>16200</v>
      </c>
      <c r="F383" s="2">
        <v>0</v>
      </c>
      <c r="G383" s="39">
        <f t="shared" si="143"/>
        <v>0</v>
      </c>
      <c r="H383" s="2">
        <v>60</v>
      </c>
      <c r="I383" s="45">
        <f t="shared" si="144"/>
        <v>16200</v>
      </c>
      <c r="J383" s="2">
        <v>0</v>
      </c>
      <c r="K383" s="50">
        <f t="shared" si="145"/>
        <v>0</v>
      </c>
      <c r="L383" s="2">
        <f t="shared" si="146"/>
        <v>120</v>
      </c>
      <c r="M383" s="5">
        <v>270</v>
      </c>
      <c r="N383" s="24">
        <f t="shared" si="147"/>
        <v>32400</v>
      </c>
      <c r="O383" s="1"/>
    </row>
    <row r="384" spans="1:16" ht="15.6" x14ac:dyDescent="0.3">
      <c r="A384" s="131" t="s">
        <v>565</v>
      </c>
      <c r="B384" s="110" t="s">
        <v>566</v>
      </c>
      <c r="C384" s="186" t="s">
        <v>12</v>
      </c>
      <c r="D384" s="2">
        <v>500</v>
      </c>
      <c r="E384" s="37">
        <f t="shared" si="142"/>
        <v>42500</v>
      </c>
      <c r="F384" s="2">
        <v>0</v>
      </c>
      <c r="G384" s="40">
        <f t="shared" si="143"/>
        <v>0</v>
      </c>
      <c r="H384" s="2">
        <v>500</v>
      </c>
      <c r="I384" s="45">
        <f t="shared" si="144"/>
        <v>42500</v>
      </c>
      <c r="J384" s="2">
        <v>0</v>
      </c>
      <c r="K384" s="50">
        <f t="shared" si="145"/>
        <v>0</v>
      </c>
      <c r="L384" s="2">
        <f t="shared" si="146"/>
        <v>1000</v>
      </c>
      <c r="M384" s="5">
        <v>85</v>
      </c>
      <c r="N384" s="23">
        <f t="shared" si="147"/>
        <v>85000</v>
      </c>
      <c r="O384" s="1"/>
    </row>
    <row r="385" spans="1:16" ht="15.6" x14ac:dyDescent="0.3">
      <c r="A385" s="131" t="s">
        <v>565</v>
      </c>
      <c r="B385" s="110" t="s">
        <v>567</v>
      </c>
      <c r="C385" s="186" t="s">
        <v>12</v>
      </c>
      <c r="D385" s="2">
        <v>120</v>
      </c>
      <c r="E385" s="37">
        <f t="shared" si="142"/>
        <v>12000</v>
      </c>
      <c r="F385" s="2">
        <v>0</v>
      </c>
      <c r="G385" s="40">
        <f t="shared" si="143"/>
        <v>0</v>
      </c>
      <c r="H385" s="2">
        <v>48</v>
      </c>
      <c r="I385" s="45">
        <f t="shared" si="144"/>
        <v>4800</v>
      </c>
      <c r="J385" s="33">
        <v>0</v>
      </c>
      <c r="K385" s="50">
        <f t="shared" si="145"/>
        <v>0</v>
      </c>
      <c r="L385" s="2">
        <f t="shared" si="146"/>
        <v>168</v>
      </c>
      <c r="M385" s="5">
        <v>100</v>
      </c>
      <c r="N385" s="23">
        <f t="shared" si="147"/>
        <v>16800</v>
      </c>
      <c r="O385" s="1"/>
    </row>
    <row r="386" spans="1:16" ht="15.6" x14ac:dyDescent="0.3">
      <c r="A386" s="131" t="s">
        <v>556</v>
      </c>
      <c r="B386" s="110" t="s">
        <v>568</v>
      </c>
      <c r="C386" s="186" t="s">
        <v>12</v>
      </c>
      <c r="D386" s="2">
        <v>400</v>
      </c>
      <c r="E386" s="37">
        <f>D386*M386</f>
        <v>72000</v>
      </c>
      <c r="F386" s="2">
        <v>0</v>
      </c>
      <c r="G386" s="39">
        <f>F386*M386</f>
        <v>0</v>
      </c>
      <c r="H386" s="2">
        <v>400</v>
      </c>
      <c r="I386" s="45">
        <f>H386*M386</f>
        <v>72000</v>
      </c>
      <c r="J386" s="2">
        <v>0</v>
      </c>
      <c r="K386" s="50">
        <f>J386*M386</f>
        <v>0</v>
      </c>
      <c r="L386" s="2">
        <f>D386+F386+H386+J386</f>
        <v>800</v>
      </c>
      <c r="M386" s="5">
        <v>180</v>
      </c>
      <c r="N386" s="24">
        <f>L386*M386</f>
        <v>144000</v>
      </c>
      <c r="O386" s="1"/>
    </row>
    <row r="387" spans="1:16" ht="15.6" x14ac:dyDescent="0.3">
      <c r="A387" s="131" t="s">
        <v>556</v>
      </c>
      <c r="B387" s="110" t="s">
        <v>569</v>
      </c>
      <c r="C387" s="186" t="s">
        <v>12</v>
      </c>
      <c r="D387" s="2">
        <v>400</v>
      </c>
      <c r="E387" s="37">
        <f t="shared" si="142"/>
        <v>58000</v>
      </c>
      <c r="F387" s="2">
        <v>0</v>
      </c>
      <c r="G387" s="40">
        <f t="shared" si="143"/>
        <v>0</v>
      </c>
      <c r="H387" s="2">
        <v>400</v>
      </c>
      <c r="I387" s="45">
        <f t="shared" si="144"/>
        <v>58000</v>
      </c>
      <c r="J387" s="33">
        <v>0</v>
      </c>
      <c r="K387" s="55">
        <f t="shared" si="145"/>
        <v>0</v>
      </c>
      <c r="L387" s="2">
        <f t="shared" si="146"/>
        <v>800</v>
      </c>
      <c r="M387" s="5">
        <v>145</v>
      </c>
      <c r="N387" s="23">
        <f t="shared" si="147"/>
        <v>116000</v>
      </c>
      <c r="O387" s="1"/>
    </row>
    <row r="388" spans="1:16" ht="15.6" x14ac:dyDescent="0.3">
      <c r="A388" s="131" t="s">
        <v>556</v>
      </c>
      <c r="B388" s="110" t="s">
        <v>570</v>
      </c>
      <c r="C388" s="186" t="s">
        <v>12</v>
      </c>
      <c r="D388" s="2">
        <v>500</v>
      </c>
      <c r="E388" s="37">
        <f t="shared" si="142"/>
        <v>60000</v>
      </c>
      <c r="F388" s="2">
        <v>0</v>
      </c>
      <c r="G388" s="40">
        <f t="shared" si="143"/>
        <v>0</v>
      </c>
      <c r="H388" s="2">
        <v>500</v>
      </c>
      <c r="I388" s="45">
        <f t="shared" si="144"/>
        <v>60000</v>
      </c>
      <c r="J388" s="33">
        <v>0</v>
      </c>
      <c r="K388" s="72">
        <f t="shared" si="145"/>
        <v>0</v>
      </c>
      <c r="L388" s="2">
        <f t="shared" si="146"/>
        <v>1000</v>
      </c>
      <c r="M388" s="5">
        <v>120</v>
      </c>
      <c r="N388" s="23">
        <f t="shared" si="147"/>
        <v>120000</v>
      </c>
      <c r="O388" s="1"/>
    </row>
    <row r="389" spans="1:16" ht="15.6" x14ac:dyDescent="0.3">
      <c r="A389" s="131" t="s">
        <v>571</v>
      </c>
      <c r="B389" s="110" t="s">
        <v>572</v>
      </c>
      <c r="C389" s="186" t="s">
        <v>12</v>
      </c>
      <c r="D389" s="2">
        <v>50</v>
      </c>
      <c r="E389" s="63">
        <f t="shared" si="142"/>
        <v>75000</v>
      </c>
      <c r="F389" s="2">
        <v>0</v>
      </c>
      <c r="G389" s="40">
        <f t="shared" si="143"/>
        <v>0</v>
      </c>
      <c r="H389" s="2">
        <v>50</v>
      </c>
      <c r="I389" s="47">
        <f t="shared" si="144"/>
        <v>75000</v>
      </c>
      <c r="J389" s="33">
        <v>0</v>
      </c>
      <c r="K389" s="72">
        <f t="shared" si="145"/>
        <v>0</v>
      </c>
      <c r="L389" s="2">
        <f t="shared" si="146"/>
        <v>100</v>
      </c>
      <c r="M389" s="5">
        <v>1500</v>
      </c>
      <c r="N389" s="23">
        <f t="shared" si="147"/>
        <v>150000</v>
      </c>
      <c r="O389" s="1"/>
    </row>
    <row r="390" spans="1:16" ht="15.6" x14ac:dyDescent="0.3">
      <c r="A390" s="131" t="s">
        <v>571</v>
      </c>
      <c r="B390" s="110" t="s">
        <v>761</v>
      </c>
      <c r="C390" s="186" t="s">
        <v>12</v>
      </c>
      <c r="D390" s="27">
        <v>50</v>
      </c>
      <c r="E390" s="63">
        <f t="shared" si="142"/>
        <v>75000</v>
      </c>
      <c r="F390" s="28">
        <v>0</v>
      </c>
      <c r="G390" s="40">
        <f t="shared" si="143"/>
        <v>0</v>
      </c>
      <c r="H390" s="33">
        <v>50</v>
      </c>
      <c r="I390" s="47">
        <f t="shared" si="144"/>
        <v>75000</v>
      </c>
      <c r="J390" s="33">
        <v>0</v>
      </c>
      <c r="K390" s="72">
        <f t="shared" si="145"/>
        <v>0</v>
      </c>
      <c r="L390" s="2">
        <f t="shared" si="146"/>
        <v>100</v>
      </c>
      <c r="M390" s="7">
        <v>1500</v>
      </c>
      <c r="N390" s="23">
        <f t="shared" si="147"/>
        <v>150000</v>
      </c>
      <c r="O390" s="1"/>
    </row>
    <row r="391" spans="1:16" ht="15.6" x14ac:dyDescent="0.3">
      <c r="A391" s="131" t="s">
        <v>573</v>
      </c>
      <c r="B391" s="110" t="s">
        <v>574</v>
      </c>
      <c r="C391" s="186" t="s">
        <v>12</v>
      </c>
      <c r="D391" s="27">
        <v>36</v>
      </c>
      <c r="E391" s="63">
        <f t="shared" si="142"/>
        <v>64800</v>
      </c>
      <c r="F391" s="28">
        <v>0</v>
      </c>
      <c r="G391" s="40">
        <f t="shared" si="143"/>
        <v>0</v>
      </c>
      <c r="H391" s="33">
        <v>36</v>
      </c>
      <c r="I391" s="47">
        <f t="shared" si="144"/>
        <v>64800</v>
      </c>
      <c r="J391" s="33">
        <v>0</v>
      </c>
      <c r="K391" s="72">
        <f t="shared" si="145"/>
        <v>0</v>
      </c>
      <c r="L391" s="2">
        <f t="shared" si="146"/>
        <v>72</v>
      </c>
      <c r="M391" s="7">
        <v>1800</v>
      </c>
      <c r="N391" s="23">
        <f t="shared" si="147"/>
        <v>129600</v>
      </c>
      <c r="O391" s="1"/>
    </row>
    <row r="392" spans="1:16" ht="15.6" x14ac:dyDescent="0.3">
      <c r="A392" s="131" t="s">
        <v>575</v>
      </c>
      <c r="B392" s="110" t="s">
        <v>576</v>
      </c>
      <c r="C392" s="186" t="s">
        <v>12</v>
      </c>
      <c r="D392" s="27">
        <v>5</v>
      </c>
      <c r="E392" s="63">
        <f t="shared" si="142"/>
        <v>2000</v>
      </c>
      <c r="F392" s="28">
        <v>0</v>
      </c>
      <c r="G392" s="40">
        <f t="shared" si="143"/>
        <v>0</v>
      </c>
      <c r="H392" s="33">
        <v>5</v>
      </c>
      <c r="I392" s="47">
        <f t="shared" si="144"/>
        <v>2000</v>
      </c>
      <c r="J392" s="33">
        <v>0</v>
      </c>
      <c r="K392" s="72">
        <f t="shared" si="145"/>
        <v>0</v>
      </c>
      <c r="L392" s="2">
        <f t="shared" si="146"/>
        <v>10</v>
      </c>
      <c r="M392" s="7">
        <v>400</v>
      </c>
      <c r="N392" s="23">
        <f t="shared" si="147"/>
        <v>4000</v>
      </c>
      <c r="O392" s="1"/>
    </row>
    <row r="393" spans="1:16" ht="15.6" x14ac:dyDescent="0.3">
      <c r="A393" s="156" t="s">
        <v>559</v>
      </c>
      <c r="B393" s="110" t="s">
        <v>577</v>
      </c>
      <c r="C393" s="186" t="s">
        <v>471</v>
      </c>
      <c r="D393" s="27">
        <v>15</v>
      </c>
      <c r="E393" s="63">
        <f t="shared" si="142"/>
        <v>9000</v>
      </c>
      <c r="F393" s="28">
        <v>0</v>
      </c>
      <c r="G393" s="40">
        <f t="shared" si="143"/>
        <v>0</v>
      </c>
      <c r="H393" s="33">
        <v>15</v>
      </c>
      <c r="I393" s="47">
        <f t="shared" si="144"/>
        <v>9000</v>
      </c>
      <c r="J393" s="33">
        <v>0</v>
      </c>
      <c r="K393" s="72">
        <f t="shared" si="145"/>
        <v>0</v>
      </c>
      <c r="L393" s="2">
        <f t="shared" si="146"/>
        <v>30</v>
      </c>
      <c r="M393" s="7">
        <v>600</v>
      </c>
      <c r="N393" s="23">
        <f t="shared" si="147"/>
        <v>18000</v>
      </c>
      <c r="O393" s="1"/>
    </row>
    <row r="394" spans="1:16" ht="16.2" thickBot="1" x14ac:dyDescent="0.35">
      <c r="A394" s="131" t="s">
        <v>578</v>
      </c>
      <c r="B394" s="110" t="s">
        <v>579</v>
      </c>
      <c r="C394" s="186" t="s">
        <v>12</v>
      </c>
      <c r="D394" s="27">
        <v>24</v>
      </c>
      <c r="E394" s="63">
        <f t="shared" si="142"/>
        <v>15600</v>
      </c>
      <c r="F394" s="28">
        <v>0</v>
      </c>
      <c r="G394" s="40">
        <f t="shared" si="143"/>
        <v>0</v>
      </c>
      <c r="H394" s="33">
        <v>24</v>
      </c>
      <c r="I394" s="47">
        <f t="shared" si="144"/>
        <v>15600</v>
      </c>
      <c r="J394" s="33">
        <v>0</v>
      </c>
      <c r="K394" s="72">
        <f t="shared" si="145"/>
        <v>0</v>
      </c>
      <c r="L394" s="2">
        <f t="shared" si="146"/>
        <v>48</v>
      </c>
      <c r="M394" s="7">
        <v>650</v>
      </c>
      <c r="N394" s="23">
        <f t="shared" si="147"/>
        <v>31200</v>
      </c>
      <c r="O394" s="1"/>
    </row>
    <row r="395" spans="1:16" ht="16.2" thickBot="1" x14ac:dyDescent="0.35">
      <c r="A395" s="143"/>
      <c r="B395" s="168"/>
      <c r="C395" s="186"/>
      <c r="D395" s="27"/>
      <c r="E395" s="36">
        <f>SUM(E375:E394)</f>
        <v>728600</v>
      </c>
      <c r="F395" s="28"/>
      <c r="G395" s="42">
        <f>SUM(G375:G394)</f>
        <v>0</v>
      </c>
      <c r="H395" s="33"/>
      <c r="I395" s="46">
        <f>SUM(I375:I394)</f>
        <v>721400</v>
      </c>
      <c r="J395" s="33"/>
      <c r="K395" s="52">
        <f>SUM(K375:K394)</f>
        <v>21450</v>
      </c>
      <c r="L395" s="2"/>
      <c r="M395" s="3"/>
      <c r="N395" s="89">
        <f>SUM(N375:N394)</f>
        <v>1471450</v>
      </c>
      <c r="O395" s="1">
        <f t="shared" ref="O395:O437" si="148">SUM(E395+G395+I395+K395)</f>
        <v>1471450</v>
      </c>
      <c r="P395" s="320">
        <v>2.2999999999999998</v>
      </c>
    </row>
    <row r="396" spans="1:16" ht="15.6" x14ac:dyDescent="0.3">
      <c r="A396" s="159"/>
      <c r="B396" s="174"/>
      <c r="C396" s="184"/>
      <c r="D396" s="2"/>
      <c r="E396" s="31"/>
      <c r="F396" s="2"/>
      <c r="G396" s="6"/>
      <c r="H396" s="2"/>
      <c r="I396" s="6"/>
      <c r="J396" s="12"/>
      <c r="K396" s="3"/>
      <c r="L396" s="2"/>
      <c r="M396" s="6"/>
      <c r="N396" s="80"/>
      <c r="O396" s="1"/>
    </row>
    <row r="397" spans="1:16" ht="15.6" x14ac:dyDescent="0.3">
      <c r="A397" s="131" t="s">
        <v>539</v>
      </c>
      <c r="B397" s="171" t="s">
        <v>545</v>
      </c>
      <c r="C397" s="191" t="s">
        <v>456</v>
      </c>
      <c r="D397" s="2">
        <v>28</v>
      </c>
      <c r="E397" s="38">
        <f t="shared" ref="E397:E410" si="149">D397*M397</f>
        <v>14000</v>
      </c>
      <c r="F397" s="2">
        <v>0</v>
      </c>
      <c r="G397" s="39">
        <f t="shared" ref="G397:G410" si="150">F397*M397</f>
        <v>0</v>
      </c>
      <c r="H397" s="2">
        <v>28</v>
      </c>
      <c r="I397" s="45">
        <f t="shared" ref="I397:I410" si="151">H397*M397</f>
        <v>14000</v>
      </c>
      <c r="J397" s="2">
        <v>0</v>
      </c>
      <c r="K397" s="55">
        <f t="shared" ref="K397:K410" si="152">J397*M397</f>
        <v>0</v>
      </c>
      <c r="L397" s="2">
        <f t="shared" ref="L397:L410" si="153">D397+F397+H397+J397</f>
        <v>56</v>
      </c>
      <c r="M397" s="76">
        <v>500</v>
      </c>
      <c r="N397" s="22">
        <f t="shared" ref="N397:N410" si="154">L397*M397</f>
        <v>28000</v>
      </c>
      <c r="O397" s="1"/>
    </row>
    <row r="398" spans="1:16" ht="15.6" x14ac:dyDescent="0.3">
      <c r="A398" s="131" t="s">
        <v>539</v>
      </c>
      <c r="B398" s="171" t="s">
        <v>546</v>
      </c>
      <c r="C398" s="191" t="s">
        <v>456</v>
      </c>
      <c r="D398" s="2">
        <v>40</v>
      </c>
      <c r="E398" s="38">
        <f t="shared" si="149"/>
        <v>7200</v>
      </c>
      <c r="F398" s="2">
        <v>0</v>
      </c>
      <c r="G398" s="39">
        <f t="shared" si="150"/>
        <v>0</v>
      </c>
      <c r="H398" s="2">
        <v>40</v>
      </c>
      <c r="I398" s="45">
        <f t="shared" si="151"/>
        <v>7200</v>
      </c>
      <c r="J398" s="2">
        <v>0</v>
      </c>
      <c r="K398" s="55">
        <f t="shared" si="152"/>
        <v>0</v>
      </c>
      <c r="L398" s="2">
        <f t="shared" si="153"/>
        <v>80</v>
      </c>
      <c r="M398" s="76">
        <v>180</v>
      </c>
      <c r="N398" s="22">
        <f t="shared" si="154"/>
        <v>14400</v>
      </c>
      <c r="O398" s="1"/>
    </row>
    <row r="399" spans="1:16" ht="15.6" x14ac:dyDescent="0.3">
      <c r="A399" s="131" t="s">
        <v>539</v>
      </c>
      <c r="B399" s="110" t="s">
        <v>547</v>
      </c>
      <c r="C399" s="186" t="s">
        <v>456</v>
      </c>
      <c r="D399" s="2">
        <v>24</v>
      </c>
      <c r="E399" s="38">
        <f t="shared" si="149"/>
        <v>19200</v>
      </c>
      <c r="F399" s="2">
        <v>0</v>
      </c>
      <c r="G399" s="39">
        <f t="shared" si="150"/>
        <v>0</v>
      </c>
      <c r="H399" s="2">
        <v>24</v>
      </c>
      <c r="I399" s="45">
        <f t="shared" si="151"/>
        <v>19200</v>
      </c>
      <c r="J399" s="2">
        <v>0</v>
      </c>
      <c r="K399" s="55">
        <f t="shared" si="152"/>
        <v>0</v>
      </c>
      <c r="L399" s="2">
        <f t="shared" si="153"/>
        <v>48</v>
      </c>
      <c r="M399" s="3">
        <v>800</v>
      </c>
      <c r="N399" s="22">
        <f t="shared" si="154"/>
        <v>38400</v>
      </c>
      <c r="O399" s="1"/>
    </row>
    <row r="400" spans="1:16" ht="15.6" x14ac:dyDescent="0.3">
      <c r="A400" s="131" t="s">
        <v>581</v>
      </c>
      <c r="B400" s="110" t="s">
        <v>762</v>
      </c>
      <c r="C400" s="186" t="s">
        <v>456</v>
      </c>
      <c r="D400" s="2">
        <v>800</v>
      </c>
      <c r="E400" s="38">
        <f t="shared" si="149"/>
        <v>144000</v>
      </c>
      <c r="F400" s="2">
        <v>0</v>
      </c>
      <c r="G400" s="41">
        <f t="shared" si="150"/>
        <v>0</v>
      </c>
      <c r="H400" s="2">
        <v>800</v>
      </c>
      <c r="I400" s="44">
        <f t="shared" si="151"/>
        <v>144000</v>
      </c>
      <c r="J400" s="2">
        <v>0</v>
      </c>
      <c r="K400" s="49">
        <f t="shared" si="152"/>
        <v>0</v>
      </c>
      <c r="L400" s="2">
        <f t="shared" si="153"/>
        <v>1600</v>
      </c>
      <c r="M400" s="3">
        <v>180</v>
      </c>
      <c r="N400" s="22">
        <f t="shared" si="154"/>
        <v>288000</v>
      </c>
      <c r="O400" s="1"/>
    </row>
    <row r="401" spans="1:16" ht="15.6" x14ac:dyDescent="0.3">
      <c r="A401" s="131" t="s">
        <v>581</v>
      </c>
      <c r="B401" s="110" t="s">
        <v>763</v>
      </c>
      <c r="C401" s="186" t="s">
        <v>456</v>
      </c>
      <c r="D401" s="2">
        <v>600</v>
      </c>
      <c r="E401" s="38">
        <f t="shared" si="149"/>
        <v>60000</v>
      </c>
      <c r="F401" s="2">
        <v>0</v>
      </c>
      <c r="G401" s="41">
        <f t="shared" si="150"/>
        <v>0</v>
      </c>
      <c r="H401" s="2">
        <v>600</v>
      </c>
      <c r="I401" s="44">
        <f t="shared" si="151"/>
        <v>60000</v>
      </c>
      <c r="J401" s="2">
        <v>0</v>
      </c>
      <c r="K401" s="49">
        <f t="shared" si="152"/>
        <v>0</v>
      </c>
      <c r="L401" s="2">
        <f t="shared" si="153"/>
        <v>1200</v>
      </c>
      <c r="M401" s="3">
        <v>100</v>
      </c>
      <c r="N401" s="22">
        <f t="shared" si="154"/>
        <v>120000</v>
      </c>
      <c r="O401" s="1"/>
    </row>
    <row r="402" spans="1:16" ht="15.6" x14ac:dyDescent="0.3">
      <c r="A402" s="131" t="s">
        <v>582</v>
      </c>
      <c r="B402" s="110" t="s">
        <v>764</v>
      </c>
      <c r="C402" s="186" t="s">
        <v>456</v>
      </c>
      <c r="D402" s="2">
        <v>100</v>
      </c>
      <c r="E402" s="38">
        <f t="shared" si="149"/>
        <v>8000</v>
      </c>
      <c r="F402" s="2">
        <v>0</v>
      </c>
      <c r="G402" s="41">
        <f t="shared" si="150"/>
        <v>0</v>
      </c>
      <c r="H402" s="2">
        <v>100</v>
      </c>
      <c r="I402" s="44">
        <f t="shared" si="151"/>
        <v>8000</v>
      </c>
      <c r="J402" s="2">
        <v>0</v>
      </c>
      <c r="K402" s="49">
        <f t="shared" si="152"/>
        <v>0</v>
      </c>
      <c r="L402" s="2">
        <f t="shared" si="153"/>
        <v>200</v>
      </c>
      <c r="M402" s="3">
        <v>80</v>
      </c>
      <c r="N402" s="22">
        <f t="shared" si="154"/>
        <v>16000</v>
      </c>
      <c r="O402" s="1"/>
    </row>
    <row r="403" spans="1:16" ht="15.6" x14ac:dyDescent="0.3">
      <c r="A403" s="131" t="s">
        <v>582</v>
      </c>
      <c r="B403" s="110" t="s">
        <v>765</v>
      </c>
      <c r="C403" s="186" t="s">
        <v>456</v>
      </c>
      <c r="D403" s="2">
        <v>100</v>
      </c>
      <c r="E403" s="38">
        <f t="shared" si="149"/>
        <v>8000</v>
      </c>
      <c r="F403" s="2">
        <v>0</v>
      </c>
      <c r="G403" s="41">
        <f t="shared" si="150"/>
        <v>0</v>
      </c>
      <c r="H403" s="2">
        <v>100</v>
      </c>
      <c r="I403" s="44">
        <f t="shared" si="151"/>
        <v>8000</v>
      </c>
      <c r="J403" s="2">
        <v>0</v>
      </c>
      <c r="K403" s="49">
        <f t="shared" si="152"/>
        <v>0</v>
      </c>
      <c r="L403" s="2">
        <f t="shared" si="153"/>
        <v>200</v>
      </c>
      <c r="M403" s="3">
        <v>80</v>
      </c>
      <c r="N403" s="22">
        <f t="shared" si="154"/>
        <v>16000</v>
      </c>
      <c r="O403" s="1"/>
    </row>
    <row r="404" spans="1:16" ht="15.6" x14ac:dyDescent="0.3">
      <c r="A404" s="131" t="s">
        <v>582</v>
      </c>
      <c r="B404" s="110" t="s">
        <v>766</v>
      </c>
      <c r="C404" s="186" t="s">
        <v>456</v>
      </c>
      <c r="D404" s="2">
        <v>100</v>
      </c>
      <c r="E404" s="38">
        <f t="shared" si="149"/>
        <v>8000</v>
      </c>
      <c r="F404" s="2">
        <v>0</v>
      </c>
      <c r="G404" s="41">
        <f t="shared" si="150"/>
        <v>0</v>
      </c>
      <c r="H404" s="2">
        <v>100</v>
      </c>
      <c r="I404" s="44">
        <f t="shared" si="151"/>
        <v>8000</v>
      </c>
      <c r="J404" s="2">
        <v>0</v>
      </c>
      <c r="K404" s="49">
        <f t="shared" si="152"/>
        <v>0</v>
      </c>
      <c r="L404" s="2">
        <f t="shared" si="153"/>
        <v>200</v>
      </c>
      <c r="M404" s="5">
        <v>80</v>
      </c>
      <c r="N404" s="22">
        <f t="shared" si="154"/>
        <v>16000</v>
      </c>
      <c r="O404" s="1"/>
    </row>
    <row r="405" spans="1:16" ht="15.6" x14ac:dyDescent="0.3">
      <c r="A405" s="131" t="s">
        <v>583</v>
      </c>
      <c r="B405" s="110" t="s">
        <v>768</v>
      </c>
      <c r="C405" s="186" t="s">
        <v>456</v>
      </c>
      <c r="D405" s="2">
        <v>100</v>
      </c>
      <c r="E405" s="38">
        <f t="shared" si="149"/>
        <v>15000</v>
      </c>
      <c r="F405" s="2">
        <v>0</v>
      </c>
      <c r="G405" s="39">
        <f t="shared" si="150"/>
        <v>0</v>
      </c>
      <c r="H405" s="2">
        <v>100</v>
      </c>
      <c r="I405" s="45">
        <f t="shared" si="151"/>
        <v>15000</v>
      </c>
      <c r="J405" s="2">
        <v>0</v>
      </c>
      <c r="K405" s="55">
        <f t="shared" si="152"/>
        <v>0</v>
      </c>
      <c r="L405" s="2">
        <f t="shared" si="153"/>
        <v>200</v>
      </c>
      <c r="M405" s="3">
        <v>150</v>
      </c>
      <c r="N405" s="23">
        <f t="shared" si="154"/>
        <v>30000</v>
      </c>
      <c r="O405" s="1"/>
    </row>
    <row r="406" spans="1:16" ht="15.6" x14ac:dyDescent="0.3">
      <c r="A406" s="131" t="s">
        <v>583</v>
      </c>
      <c r="B406" s="110" t="s">
        <v>767</v>
      </c>
      <c r="C406" s="186" t="s">
        <v>456</v>
      </c>
      <c r="D406" s="2">
        <v>100</v>
      </c>
      <c r="E406" s="38">
        <f t="shared" si="149"/>
        <v>21500</v>
      </c>
      <c r="F406" s="2">
        <v>0</v>
      </c>
      <c r="G406" s="39">
        <f t="shared" si="150"/>
        <v>0</v>
      </c>
      <c r="H406" s="2">
        <v>100</v>
      </c>
      <c r="I406" s="45">
        <f t="shared" si="151"/>
        <v>21500</v>
      </c>
      <c r="J406" s="2">
        <v>0</v>
      </c>
      <c r="K406" s="55">
        <f t="shared" si="152"/>
        <v>0</v>
      </c>
      <c r="L406" s="2">
        <f t="shared" si="153"/>
        <v>200</v>
      </c>
      <c r="M406" s="3">
        <v>215</v>
      </c>
      <c r="N406" s="23">
        <f t="shared" si="154"/>
        <v>43000</v>
      </c>
      <c r="O406" s="1"/>
    </row>
    <row r="407" spans="1:16" ht="15.6" x14ac:dyDescent="0.3">
      <c r="A407" s="131" t="s">
        <v>584</v>
      </c>
      <c r="B407" s="110" t="s">
        <v>585</v>
      </c>
      <c r="C407" s="186" t="s">
        <v>74</v>
      </c>
      <c r="D407" s="2">
        <v>16</v>
      </c>
      <c r="E407" s="38">
        <f t="shared" si="149"/>
        <v>12000</v>
      </c>
      <c r="F407" s="2">
        <v>0</v>
      </c>
      <c r="G407" s="39">
        <f t="shared" si="150"/>
        <v>0</v>
      </c>
      <c r="H407" s="2">
        <v>16</v>
      </c>
      <c r="I407" s="45">
        <f t="shared" si="151"/>
        <v>12000</v>
      </c>
      <c r="J407" s="2">
        <v>0</v>
      </c>
      <c r="K407" s="55">
        <f t="shared" si="152"/>
        <v>0</v>
      </c>
      <c r="L407" s="2">
        <f t="shared" si="153"/>
        <v>32</v>
      </c>
      <c r="M407" s="3">
        <v>750</v>
      </c>
      <c r="N407" s="23">
        <f t="shared" si="154"/>
        <v>24000</v>
      </c>
      <c r="O407" s="1"/>
    </row>
    <row r="408" spans="1:16" ht="15.6" x14ac:dyDescent="0.3">
      <c r="A408" s="131" t="s">
        <v>586</v>
      </c>
      <c r="B408" s="110" t="s">
        <v>587</v>
      </c>
      <c r="C408" s="186" t="s">
        <v>74</v>
      </c>
      <c r="D408" s="2">
        <v>30</v>
      </c>
      <c r="E408" s="38">
        <f t="shared" si="149"/>
        <v>24000</v>
      </c>
      <c r="F408" s="2">
        <v>0</v>
      </c>
      <c r="G408" s="39">
        <f t="shared" si="150"/>
        <v>0</v>
      </c>
      <c r="H408" s="2">
        <v>15</v>
      </c>
      <c r="I408" s="45">
        <f t="shared" si="151"/>
        <v>12000</v>
      </c>
      <c r="J408" s="2">
        <v>0</v>
      </c>
      <c r="K408" s="55">
        <f t="shared" si="152"/>
        <v>0</v>
      </c>
      <c r="L408" s="2">
        <f t="shared" si="153"/>
        <v>45</v>
      </c>
      <c r="M408" s="3">
        <v>800</v>
      </c>
      <c r="N408" s="23">
        <f t="shared" si="154"/>
        <v>36000</v>
      </c>
      <c r="O408" s="1"/>
    </row>
    <row r="409" spans="1:16" ht="15.6" x14ac:dyDescent="0.3">
      <c r="A409" s="131" t="s">
        <v>588</v>
      </c>
      <c r="B409" s="110" t="s">
        <v>589</v>
      </c>
      <c r="C409" s="186" t="s">
        <v>124</v>
      </c>
      <c r="D409" s="2">
        <v>0</v>
      </c>
      <c r="E409" s="38">
        <f t="shared" si="149"/>
        <v>0</v>
      </c>
      <c r="F409" s="2">
        <v>0</v>
      </c>
      <c r="G409" s="39">
        <f t="shared" si="150"/>
        <v>0</v>
      </c>
      <c r="H409" s="2">
        <v>12</v>
      </c>
      <c r="I409" s="45">
        <f t="shared" si="151"/>
        <v>8400</v>
      </c>
      <c r="J409" s="2">
        <v>0</v>
      </c>
      <c r="K409" s="55">
        <f t="shared" si="152"/>
        <v>0</v>
      </c>
      <c r="L409" s="2">
        <f t="shared" si="153"/>
        <v>12</v>
      </c>
      <c r="M409" s="3">
        <v>700</v>
      </c>
      <c r="N409" s="23">
        <f t="shared" si="154"/>
        <v>8400</v>
      </c>
      <c r="O409" s="1"/>
    </row>
    <row r="410" spans="1:16" ht="16.2" thickBot="1" x14ac:dyDescent="0.35">
      <c r="A410" s="131" t="s">
        <v>590</v>
      </c>
      <c r="B410" s="110" t="s">
        <v>591</v>
      </c>
      <c r="C410" s="186" t="s">
        <v>124</v>
      </c>
      <c r="D410" s="2">
        <v>10</v>
      </c>
      <c r="E410" s="63">
        <f t="shared" si="149"/>
        <v>11000</v>
      </c>
      <c r="F410" s="2">
        <v>0</v>
      </c>
      <c r="G410" s="40">
        <f t="shared" si="150"/>
        <v>0</v>
      </c>
      <c r="H410" s="2">
        <v>10</v>
      </c>
      <c r="I410" s="47">
        <f t="shared" si="151"/>
        <v>11000</v>
      </c>
      <c r="J410" s="2">
        <v>10</v>
      </c>
      <c r="K410" s="72">
        <f t="shared" si="152"/>
        <v>11000</v>
      </c>
      <c r="L410" s="2">
        <f t="shared" si="153"/>
        <v>30</v>
      </c>
      <c r="M410" s="3">
        <v>1100</v>
      </c>
      <c r="N410" s="24">
        <f t="shared" si="154"/>
        <v>33000</v>
      </c>
      <c r="O410" s="1"/>
    </row>
    <row r="411" spans="1:16" ht="16.2" thickBot="1" x14ac:dyDescent="0.35">
      <c r="A411" s="140"/>
      <c r="B411" s="115"/>
      <c r="C411" s="187"/>
      <c r="D411" s="12"/>
      <c r="E411" s="36">
        <f>SUM(E397:E410)</f>
        <v>351900</v>
      </c>
      <c r="F411" s="4"/>
      <c r="G411" s="42">
        <f>SUM(G397:G410)</f>
        <v>0</v>
      </c>
      <c r="H411" s="4"/>
      <c r="I411" s="46">
        <f>SUM(I397:I410)</f>
        <v>348300</v>
      </c>
      <c r="J411" s="4"/>
      <c r="K411" s="52">
        <f>SUM(K397:K410)</f>
        <v>11000</v>
      </c>
      <c r="L411" s="20"/>
      <c r="M411" s="7"/>
      <c r="N411" s="9">
        <f>SUM(N397:N410)</f>
        <v>711200</v>
      </c>
      <c r="O411" s="1">
        <f t="shared" si="148"/>
        <v>711200</v>
      </c>
      <c r="P411" s="320">
        <v>2.2999999999999998</v>
      </c>
    </row>
    <row r="412" spans="1:16" ht="15.6" x14ac:dyDescent="0.3">
      <c r="A412" s="142" t="s">
        <v>592</v>
      </c>
      <c r="B412" s="105" t="s">
        <v>593</v>
      </c>
      <c r="C412" s="186" t="s">
        <v>12</v>
      </c>
      <c r="D412" s="2"/>
      <c r="E412" s="74">
        <f>D412*M412</f>
        <v>0</v>
      </c>
      <c r="F412" s="2"/>
      <c r="G412" s="39">
        <f t="shared" ref="G412:G436" si="155">F412*M412</f>
        <v>0</v>
      </c>
      <c r="H412" s="2">
        <v>36</v>
      </c>
      <c r="I412" s="45">
        <f t="shared" ref="I412:I436" si="156">H412*M412</f>
        <v>7200</v>
      </c>
      <c r="J412" s="2"/>
      <c r="K412" s="51">
        <f t="shared" ref="K412:K436" si="157">J412*M412</f>
        <v>0</v>
      </c>
      <c r="L412" s="2">
        <f>D412+F412+H412+J412</f>
        <v>36</v>
      </c>
      <c r="M412" s="5">
        <v>200</v>
      </c>
      <c r="N412" s="24">
        <f t="shared" ref="N412:N436" si="158">L412*M412</f>
        <v>7200</v>
      </c>
      <c r="O412" s="1"/>
    </row>
    <row r="413" spans="1:16" ht="15.6" x14ac:dyDescent="0.3">
      <c r="A413" s="142" t="s">
        <v>594</v>
      </c>
      <c r="B413" s="105" t="s">
        <v>595</v>
      </c>
      <c r="C413" s="186" t="s">
        <v>12</v>
      </c>
      <c r="D413" s="2"/>
      <c r="E413" s="74">
        <f t="shared" ref="E413:E436" si="159">D413*M413</f>
        <v>0</v>
      </c>
      <c r="F413" s="2"/>
      <c r="G413" s="39">
        <f t="shared" si="155"/>
        <v>0</v>
      </c>
      <c r="H413" s="2">
        <v>36</v>
      </c>
      <c r="I413" s="45">
        <f t="shared" si="156"/>
        <v>9000</v>
      </c>
      <c r="J413" s="2"/>
      <c r="K413" s="51">
        <f t="shared" si="157"/>
        <v>0</v>
      </c>
      <c r="L413" s="2">
        <f t="shared" ref="L413:L434" si="160">D413+F413+H413+J413</f>
        <v>36</v>
      </c>
      <c r="M413" s="5">
        <v>250</v>
      </c>
      <c r="N413" s="24">
        <f t="shared" si="158"/>
        <v>9000</v>
      </c>
      <c r="O413" s="1"/>
    </row>
    <row r="414" spans="1:16" ht="15.6" x14ac:dyDescent="0.3">
      <c r="A414" s="142" t="s">
        <v>596</v>
      </c>
      <c r="B414" s="105" t="s">
        <v>597</v>
      </c>
      <c r="C414" s="186" t="s">
        <v>12</v>
      </c>
      <c r="D414" s="2"/>
      <c r="E414" s="74">
        <f t="shared" si="159"/>
        <v>0</v>
      </c>
      <c r="F414" s="2"/>
      <c r="G414" s="39">
        <f t="shared" si="155"/>
        <v>0</v>
      </c>
      <c r="H414" s="2">
        <v>36</v>
      </c>
      <c r="I414" s="45">
        <f t="shared" si="156"/>
        <v>14400</v>
      </c>
      <c r="J414" s="2"/>
      <c r="K414" s="51">
        <f t="shared" si="157"/>
        <v>0</v>
      </c>
      <c r="L414" s="2">
        <f t="shared" si="160"/>
        <v>36</v>
      </c>
      <c r="M414" s="5">
        <v>400</v>
      </c>
      <c r="N414" s="24">
        <f t="shared" si="158"/>
        <v>14400</v>
      </c>
      <c r="O414" s="1"/>
    </row>
    <row r="415" spans="1:16" ht="15.6" x14ac:dyDescent="0.3">
      <c r="A415" s="142" t="s">
        <v>596</v>
      </c>
      <c r="B415" s="105" t="s">
        <v>598</v>
      </c>
      <c r="C415" s="186" t="s">
        <v>12</v>
      </c>
      <c r="D415" s="2"/>
      <c r="E415" s="74">
        <f t="shared" si="159"/>
        <v>0</v>
      </c>
      <c r="F415" s="2"/>
      <c r="G415" s="39">
        <f t="shared" si="155"/>
        <v>0</v>
      </c>
      <c r="H415" s="2">
        <v>36</v>
      </c>
      <c r="I415" s="45">
        <f t="shared" si="156"/>
        <v>10800</v>
      </c>
      <c r="J415" s="2"/>
      <c r="K415" s="51">
        <f t="shared" si="157"/>
        <v>0</v>
      </c>
      <c r="L415" s="2">
        <f t="shared" si="160"/>
        <v>36</v>
      </c>
      <c r="M415" s="5">
        <v>300</v>
      </c>
      <c r="N415" s="24">
        <f t="shared" si="158"/>
        <v>10800</v>
      </c>
      <c r="O415" s="1"/>
    </row>
    <row r="416" spans="1:16" ht="15.6" x14ac:dyDescent="0.3">
      <c r="A416" s="142" t="s">
        <v>599</v>
      </c>
      <c r="B416" s="105" t="s">
        <v>600</v>
      </c>
      <c r="C416" s="186" t="s">
        <v>12</v>
      </c>
      <c r="D416" s="2"/>
      <c r="E416" s="74">
        <f t="shared" si="159"/>
        <v>0</v>
      </c>
      <c r="F416" s="2"/>
      <c r="G416" s="39">
        <f t="shared" si="155"/>
        <v>0</v>
      </c>
      <c r="H416" s="2">
        <v>12</v>
      </c>
      <c r="I416" s="45">
        <f t="shared" si="156"/>
        <v>4200</v>
      </c>
      <c r="J416" s="2"/>
      <c r="K416" s="51">
        <f t="shared" si="157"/>
        <v>0</v>
      </c>
      <c r="L416" s="2">
        <f t="shared" si="160"/>
        <v>12</v>
      </c>
      <c r="M416" s="5">
        <v>350</v>
      </c>
      <c r="N416" s="24">
        <f t="shared" si="158"/>
        <v>4200</v>
      </c>
      <c r="O416" s="1"/>
    </row>
    <row r="417" spans="1:15" ht="15.6" x14ac:dyDescent="0.3">
      <c r="A417" s="142" t="s">
        <v>596</v>
      </c>
      <c r="B417" s="105" t="s">
        <v>601</v>
      </c>
      <c r="C417" s="186" t="s">
        <v>12</v>
      </c>
      <c r="D417" s="2"/>
      <c r="E417" s="74">
        <f t="shared" si="159"/>
        <v>0</v>
      </c>
      <c r="F417" s="2"/>
      <c r="G417" s="39">
        <f t="shared" si="155"/>
        <v>0</v>
      </c>
      <c r="H417" s="2">
        <v>12</v>
      </c>
      <c r="I417" s="45">
        <f t="shared" si="156"/>
        <v>7200</v>
      </c>
      <c r="J417" s="2"/>
      <c r="K417" s="51">
        <f t="shared" si="157"/>
        <v>0</v>
      </c>
      <c r="L417" s="2">
        <f t="shared" si="160"/>
        <v>12</v>
      </c>
      <c r="M417" s="5">
        <v>600</v>
      </c>
      <c r="N417" s="24">
        <f t="shared" si="158"/>
        <v>7200</v>
      </c>
      <c r="O417" s="1"/>
    </row>
    <row r="418" spans="1:15" ht="15.6" x14ac:dyDescent="0.3">
      <c r="A418" s="142" t="s">
        <v>602</v>
      </c>
      <c r="B418" s="105" t="s">
        <v>603</v>
      </c>
      <c r="C418" s="186" t="s">
        <v>12</v>
      </c>
      <c r="D418" s="2"/>
      <c r="E418" s="74">
        <f t="shared" si="159"/>
        <v>0</v>
      </c>
      <c r="F418" s="2"/>
      <c r="G418" s="39">
        <f t="shared" si="155"/>
        <v>0</v>
      </c>
      <c r="H418" s="2">
        <v>12</v>
      </c>
      <c r="I418" s="45">
        <f t="shared" si="156"/>
        <v>6900</v>
      </c>
      <c r="J418" s="2"/>
      <c r="K418" s="51">
        <f t="shared" si="157"/>
        <v>0</v>
      </c>
      <c r="L418" s="2">
        <f t="shared" si="160"/>
        <v>12</v>
      </c>
      <c r="M418" s="5">
        <v>575</v>
      </c>
      <c r="N418" s="24">
        <f t="shared" si="158"/>
        <v>6900</v>
      </c>
      <c r="O418" s="1"/>
    </row>
    <row r="419" spans="1:15" ht="15.6" x14ac:dyDescent="0.3">
      <c r="A419" s="142" t="s">
        <v>602</v>
      </c>
      <c r="B419" s="105" t="s">
        <v>604</v>
      </c>
      <c r="C419" s="186" t="s">
        <v>12</v>
      </c>
      <c r="D419" s="2"/>
      <c r="E419" s="74">
        <f>D419*M419</f>
        <v>0</v>
      </c>
      <c r="F419" s="2"/>
      <c r="G419" s="39">
        <f t="shared" si="155"/>
        <v>0</v>
      </c>
      <c r="H419" s="2">
        <v>12</v>
      </c>
      <c r="I419" s="45">
        <f t="shared" si="156"/>
        <v>4500</v>
      </c>
      <c r="J419" s="2"/>
      <c r="K419" s="51">
        <f t="shared" si="157"/>
        <v>0</v>
      </c>
      <c r="L419" s="2">
        <f t="shared" si="160"/>
        <v>12</v>
      </c>
      <c r="M419" s="5">
        <v>375</v>
      </c>
      <c r="N419" s="24">
        <f t="shared" si="158"/>
        <v>4500</v>
      </c>
      <c r="O419" s="1"/>
    </row>
    <row r="420" spans="1:15" ht="15.6" x14ac:dyDescent="0.3">
      <c r="A420" s="142" t="s">
        <v>605</v>
      </c>
      <c r="B420" s="105" t="s">
        <v>606</v>
      </c>
      <c r="C420" s="186" t="s">
        <v>12</v>
      </c>
      <c r="D420" s="2"/>
      <c r="E420" s="74">
        <f t="shared" si="159"/>
        <v>0</v>
      </c>
      <c r="F420" s="2"/>
      <c r="G420" s="39">
        <f t="shared" si="155"/>
        <v>0</v>
      </c>
      <c r="H420" s="2">
        <v>4</v>
      </c>
      <c r="I420" s="45">
        <f t="shared" si="156"/>
        <v>5000</v>
      </c>
      <c r="J420" s="2"/>
      <c r="K420" s="51">
        <f t="shared" si="157"/>
        <v>0</v>
      </c>
      <c r="L420" s="2">
        <f t="shared" si="160"/>
        <v>4</v>
      </c>
      <c r="M420" s="5">
        <v>1250</v>
      </c>
      <c r="N420" s="24">
        <f t="shared" si="158"/>
        <v>5000</v>
      </c>
      <c r="O420" s="1"/>
    </row>
    <row r="421" spans="1:15" ht="15.6" x14ac:dyDescent="0.3">
      <c r="A421" s="142" t="s">
        <v>607</v>
      </c>
      <c r="B421" s="105" t="s">
        <v>608</v>
      </c>
      <c r="C421" s="186" t="s">
        <v>12</v>
      </c>
      <c r="D421" s="2"/>
      <c r="E421" s="74">
        <f t="shared" si="159"/>
        <v>0</v>
      </c>
      <c r="F421" s="2"/>
      <c r="G421" s="39">
        <f t="shared" si="155"/>
        <v>0</v>
      </c>
      <c r="H421" s="2">
        <v>5</v>
      </c>
      <c r="I421" s="45">
        <f t="shared" si="156"/>
        <v>15000</v>
      </c>
      <c r="J421" s="2"/>
      <c r="K421" s="51">
        <f t="shared" si="157"/>
        <v>0</v>
      </c>
      <c r="L421" s="2">
        <f t="shared" si="160"/>
        <v>5</v>
      </c>
      <c r="M421" s="5">
        <v>3000</v>
      </c>
      <c r="N421" s="24">
        <f t="shared" si="158"/>
        <v>15000</v>
      </c>
      <c r="O421" s="1"/>
    </row>
    <row r="422" spans="1:15" ht="15.6" x14ac:dyDescent="0.3">
      <c r="A422" s="142" t="s">
        <v>609</v>
      </c>
      <c r="B422" s="105" t="s">
        <v>610</v>
      </c>
      <c r="C422" s="186" t="s">
        <v>12</v>
      </c>
      <c r="D422" s="2"/>
      <c r="E422" s="74">
        <f t="shared" si="159"/>
        <v>0</v>
      </c>
      <c r="F422" s="2"/>
      <c r="G422" s="39">
        <f t="shared" si="155"/>
        <v>0</v>
      </c>
      <c r="H422" s="2">
        <v>36</v>
      </c>
      <c r="I422" s="45">
        <f t="shared" si="156"/>
        <v>9000</v>
      </c>
      <c r="J422" s="2"/>
      <c r="K422" s="51">
        <f t="shared" si="157"/>
        <v>0</v>
      </c>
      <c r="L422" s="2">
        <f t="shared" si="160"/>
        <v>36</v>
      </c>
      <c r="M422" s="5">
        <v>250</v>
      </c>
      <c r="N422" s="24">
        <f t="shared" si="158"/>
        <v>9000</v>
      </c>
      <c r="O422" s="1"/>
    </row>
    <row r="423" spans="1:15" ht="15.6" x14ac:dyDescent="0.3">
      <c r="A423" s="142" t="s">
        <v>611</v>
      </c>
      <c r="B423" s="105" t="s">
        <v>612</v>
      </c>
      <c r="C423" s="186" t="s">
        <v>12</v>
      </c>
      <c r="D423" s="2"/>
      <c r="E423" s="74">
        <f t="shared" si="159"/>
        <v>0</v>
      </c>
      <c r="F423" s="2"/>
      <c r="G423" s="39">
        <f t="shared" si="155"/>
        <v>0</v>
      </c>
      <c r="H423" s="2">
        <v>36</v>
      </c>
      <c r="I423" s="45">
        <f t="shared" si="156"/>
        <v>9000</v>
      </c>
      <c r="J423" s="2"/>
      <c r="K423" s="51">
        <f t="shared" si="157"/>
        <v>0</v>
      </c>
      <c r="L423" s="2">
        <f t="shared" si="160"/>
        <v>36</v>
      </c>
      <c r="M423" s="5">
        <v>250</v>
      </c>
      <c r="N423" s="24">
        <f t="shared" si="158"/>
        <v>9000</v>
      </c>
      <c r="O423" s="1"/>
    </row>
    <row r="424" spans="1:15" ht="15.6" x14ac:dyDescent="0.3">
      <c r="A424" s="142" t="s">
        <v>613</v>
      </c>
      <c r="B424" s="105" t="s">
        <v>614</v>
      </c>
      <c r="C424" s="186" t="s">
        <v>12</v>
      </c>
      <c r="D424" s="2"/>
      <c r="E424" s="74">
        <f t="shared" si="159"/>
        <v>0</v>
      </c>
      <c r="F424" s="2"/>
      <c r="G424" s="39">
        <f t="shared" si="155"/>
        <v>0</v>
      </c>
      <c r="H424" s="2">
        <v>36</v>
      </c>
      <c r="I424" s="45">
        <f t="shared" si="156"/>
        <v>9000</v>
      </c>
      <c r="J424" s="2"/>
      <c r="K424" s="51">
        <f t="shared" si="157"/>
        <v>0</v>
      </c>
      <c r="L424" s="2">
        <f t="shared" si="160"/>
        <v>36</v>
      </c>
      <c r="M424" s="5">
        <v>250</v>
      </c>
      <c r="N424" s="24">
        <f t="shared" si="158"/>
        <v>9000</v>
      </c>
      <c r="O424" s="1"/>
    </row>
    <row r="425" spans="1:15" ht="15.6" x14ac:dyDescent="0.3">
      <c r="A425" s="142" t="s">
        <v>613</v>
      </c>
      <c r="B425" s="105" t="s">
        <v>615</v>
      </c>
      <c r="C425" s="186" t="s">
        <v>12</v>
      </c>
      <c r="D425" s="2"/>
      <c r="E425" s="74">
        <f t="shared" si="159"/>
        <v>0</v>
      </c>
      <c r="F425" s="2"/>
      <c r="G425" s="39">
        <f t="shared" si="155"/>
        <v>0</v>
      </c>
      <c r="H425" s="2">
        <v>12</v>
      </c>
      <c r="I425" s="45">
        <f t="shared" si="156"/>
        <v>12000</v>
      </c>
      <c r="J425" s="2"/>
      <c r="K425" s="51">
        <f t="shared" si="157"/>
        <v>0</v>
      </c>
      <c r="L425" s="2">
        <f t="shared" si="160"/>
        <v>12</v>
      </c>
      <c r="M425" s="5">
        <v>1000</v>
      </c>
      <c r="N425" s="24">
        <f t="shared" si="158"/>
        <v>12000</v>
      </c>
      <c r="O425" s="1"/>
    </row>
    <row r="426" spans="1:15" ht="15.6" x14ac:dyDescent="0.3">
      <c r="A426" s="142" t="s">
        <v>616</v>
      </c>
      <c r="B426" s="105" t="s">
        <v>617</v>
      </c>
      <c r="C426" s="186" t="s">
        <v>12</v>
      </c>
      <c r="D426" s="2"/>
      <c r="E426" s="74">
        <f t="shared" si="159"/>
        <v>0</v>
      </c>
      <c r="F426" s="2"/>
      <c r="G426" s="39">
        <f t="shared" si="155"/>
        <v>0</v>
      </c>
      <c r="H426" s="2">
        <v>3</v>
      </c>
      <c r="I426" s="45">
        <f t="shared" si="156"/>
        <v>1500</v>
      </c>
      <c r="J426" s="2"/>
      <c r="K426" s="51">
        <f t="shared" si="157"/>
        <v>0</v>
      </c>
      <c r="L426" s="2">
        <f t="shared" si="160"/>
        <v>3</v>
      </c>
      <c r="M426" s="5">
        <v>500</v>
      </c>
      <c r="N426" s="24">
        <f t="shared" si="158"/>
        <v>1500</v>
      </c>
      <c r="O426" s="1"/>
    </row>
    <row r="427" spans="1:15" ht="15.6" x14ac:dyDescent="0.3">
      <c r="A427" s="142" t="s">
        <v>613</v>
      </c>
      <c r="B427" s="105" t="s">
        <v>618</v>
      </c>
      <c r="C427" s="186" t="s">
        <v>12</v>
      </c>
      <c r="D427" s="2"/>
      <c r="E427" s="74">
        <f t="shared" si="159"/>
        <v>0</v>
      </c>
      <c r="F427" s="2"/>
      <c r="G427" s="39">
        <f t="shared" si="155"/>
        <v>0</v>
      </c>
      <c r="H427" s="2">
        <v>36</v>
      </c>
      <c r="I427" s="45">
        <f t="shared" si="156"/>
        <v>7920</v>
      </c>
      <c r="J427" s="2"/>
      <c r="K427" s="51">
        <f t="shared" si="157"/>
        <v>0</v>
      </c>
      <c r="L427" s="2">
        <f t="shared" si="160"/>
        <v>36</v>
      </c>
      <c r="M427" s="5">
        <v>220</v>
      </c>
      <c r="N427" s="24">
        <f t="shared" si="158"/>
        <v>7920</v>
      </c>
      <c r="O427" s="1"/>
    </row>
    <row r="428" spans="1:15" ht="15.6" x14ac:dyDescent="0.3">
      <c r="A428" s="142" t="s">
        <v>619</v>
      </c>
      <c r="B428" s="105" t="s">
        <v>620</v>
      </c>
      <c r="C428" s="186" t="s">
        <v>12</v>
      </c>
      <c r="D428" s="2"/>
      <c r="E428" s="74">
        <f t="shared" si="159"/>
        <v>0</v>
      </c>
      <c r="F428" s="2"/>
      <c r="G428" s="39">
        <f t="shared" si="155"/>
        <v>0</v>
      </c>
      <c r="H428" s="2">
        <v>12</v>
      </c>
      <c r="I428" s="45">
        <f t="shared" si="156"/>
        <v>12000</v>
      </c>
      <c r="J428" s="2"/>
      <c r="K428" s="51">
        <f t="shared" si="157"/>
        <v>0</v>
      </c>
      <c r="L428" s="2">
        <f t="shared" si="160"/>
        <v>12</v>
      </c>
      <c r="M428" s="5">
        <v>1000</v>
      </c>
      <c r="N428" s="24">
        <f t="shared" si="158"/>
        <v>12000</v>
      </c>
      <c r="O428" s="1"/>
    </row>
    <row r="429" spans="1:15" ht="15.6" x14ac:dyDescent="0.3">
      <c r="A429" s="142" t="s">
        <v>621</v>
      </c>
      <c r="B429" s="105" t="s">
        <v>622</v>
      </c>
      <c r="C429" s="186" t="s">
        <v>12</v>
      </c>
      <c r="D429" s="2"/>
      <c r="E429" s="74">
        <f t="shared" si="159"/>
        <v>0</v>
      </c>
      <c r="F429" s="2"/>
      <c r="G429" s="39">
        <f t="shared" si="155"/>
        <v>0</v>
      </c>
      <c r="H429" s="2">
        <v>3</v>
      </c>
      <c r="I429" s="45">
        <f t="shared" si="156"/>
        <v>15000</v>
      </c>
      <c r="J429" s="2"/>
      <c r="K429" s="51">
        <f t="shared" si="157"/>
        <v>0</v>
      </c>
      <c r="L429" s="2">
        <f t="shared" si="160"/>
        <v>3</v>
      </c>
      <c r="M429" s="5">
        <v>5000</v>
      </c>
      <c r="N429" s="24">
        <f t="shared" si="158"/>
        <v>15000</v>
      </c>
      <c r="O429" s="1"/>
    </row>
    <row r="430" spans="1:15" ht="15.6" x14ac:dyDescent="0.3">
      <c r="A430" s="142" t="s">
        <v>623</v>
      </c>
      <c r="B430" s="105" t="s">
        <v>624</v>
      </c>
      <c r="C430" s="186" t="s">
        <v>12</v>
      </c>
      <c r="D430" s="2"/>
      <c r="E430" s="74">
        <f t="shared" si="159"/>
        <v>0</v>
      </c>
      <c r="F430" s="2"/>
      <c r="G430" s="39">
        <f t="shared" si="155"/>
        <v>0</v>
      </c>
      <c r="H430" s="2">
        <v>24</v>
      </c>
      <c r="I430" s="45">
        <f t="shared" si="156"/>
        <v>19200</v>
      </c>
      <c r="J430" s="2"/>
      <c r="K430" s="51">
        <f t="shared" si="157"/>
        <v>0</v>
      </c>
      <c r="L430" s="2">
        <f t="shared" si="160"/>
        <v>24</v>
      </c>
      <c r="M430" s="5">
        <v>800</v>
      </c>
      <c r="N430" s="24">
        <f t="shared" si="158"/>
        <v>19200</v>
      </c>
      <c r="O430" s="1"/>
    </row>
    <row r="431" spans="1:15" ht="15.6" x14ac:dyDescent="0.3">
      <c r="A431" s="142" t="s">
        <v>626</v>
      </c>
      <c r="B431" s="105" t="s">
        <v>627</v>
      </c>
      <c r="C431" s="186" t="s">
        <v>12</v>
      </c>
      <c r="D431" s="2"/>
      <c r="E431" s="74">
        <f t="shared" si="159"/>
        <v>0</v>
      </c>
      <c r="F431" s="2"/>
      <c r="G431" s="39">
        <f t="shared" si="155"/>
        <v>0</v>
      </c>
      <c r="H431" s="2">
        <v>12</v>
      </c>
      <c r="I431" s="45">
        <f t="shared" si="156"/>
        <v>12000</v>
      </c>
      <c r="J431" s="2"/>
      <c r="K431" s="51">
        <f t="shared" si="157"/>
        <v>0</v>
      </c>
      <c r="L431" s="2">
        <f t="shared" si="160"/>
        <v>12</v>
      </c>
      <c r="M431" s="5">
        <v>1000</v>
      </c>
      <c r="N431" s="24">
        <f t="shared" si="158"/>
        <v>12000</v>
      </c>
      <c r="O431" s="1"/>
    </row>
    <row r="432" spans="1:15" ht="15.6" x14ac:dyDescent="0.3">
      <c r="A432" s="142" t="s">
        <v>628</v>
      </c>
      <c r="B432" s="105" t="s">
        <v>629</v>
      </c>
      <c r="C432" s="186" t="s">
        <v>12</v>
      </c>
      <c r="D432" s="2"/>
      <c r="E432" s="74">
        <f t="shared" si="159"/>
        <v>0</v>
      </c>
      <c r="F432" s="2"/>
      <c r="G432" s="39">
        <f t="shared" si="155"/>
        <v>0</v>
      </c>
      <c r="H432" s="2">
        <v>6</v>
      </c>
      <c r="I432" s="45">
        <f t="shared" si="156"/>
        <v>18000</v>
      </c>
      <c r="J432" s="2"/>
      <c r="K432" s="51">
        <f t="shared" si="157"/>
        <v>0</v>
      </c>
      <c r="L432" s="2">
        <f t="shared" si="160"/>
        <v>6</v>
      </c>
      <c r="M432" s="5">
        <v>3000</v>
      </c>
      <c r="N432" s="24">
        <f t="shared" si="158"/>
        <v>18000</v>
      </c>
      <c r="O432" s="1"/>
    </row>
    <row r="433" spans="1:16" ht="15.6" x14ac:dyDescent="0.3">
      <c r="A433" s="142" t="s">
        <v>630</v>
      </c>
      <c r="B433" s="105" t="s">
        <v>631</v>
      </c>
      <c r="C433" s="186" t="s">
        <v>12</v>
      </c>
      <c r="D433" s="2"/>
      <c r="E433" s="74">
        <f t="shared" si="159"/>
        <v>0</v>
      </c>
      <c r="F433" s="2"/>
      <c r="G433" s="39">
        <f t="shared" si="155"/>
        <v>0</v>
      </c>
      <c r="H433" s="2">
        <v>10</v>
      </c>
      <c r="I433" s="45">
        <f t="shared" si="156"/>
        <v>35000</v>
      </c>
      <c r="J433" s="27"/>
      <c r="K433" s="55">
        <f t="shared" si="157"/>
        <v>0</v>
      </c>
      <c r="L433" s="2">
        <f t="shared" si="160"/>
        <v>10</v>
      </c>
      <c r="M433" s="5">
        <v>3500</v>
      </c>
      <c r="N433" s="24">
        <f t="shared" si="158"/>
        <v>35000</v>
      </c>
      <c r="O433" s="1"/>
    </row>
    <row r="434" spans="1:16" ht="15.6" x14ac:dyDescent="0.3">
      <c r="A434" s="142" t="s">
        <v>625</v>
      </c>
      <c r="B434" s="105" t="s">
        <v>632</v>
      </c>
      <c r="C434" s="186" t="s">
        <v>12</v>
      </c>
      <c r="D434" s="27"/>
      <c r="E434" s="74">
        <f t="shared" si="159"/>
        <v>0</v>
      </c>
      <c r="F434" s="28"/>
      <c r="G434" s="40">
        <f t="shared" si="155"/>
        <v>0</v>
      </c>
      <c r="H434" s="28">
        <v>4</v>
      </c>
      <c r="I434" s="47">
        <f t="shared" si="156"/>
        <v>8000</v>
      </c>
      <c r="J434" s="28"/>
      <c r="K434" s="72">
        <f t="shared" si="157"/>
        <v>0</v>
      </c>
      <c r="L434" s="2">
        <f t="shared" si="160"/>
        <v>4</v>
      </c>
      <c r="M434" s="5">
        <v>2000</v>
      </c>
      <c r="N434" s="23">
        <f t="shared" si="158"/>
        <v>8000</v>
      </c>
      <c r="O434" s="1"/>
    </row>
    <row r="435" spans="1:16" ht="15.6" x14ac:dyDescent="0.3">
      <c r="A435" s="142" t="s">
        <v>607</v>
      </c>
      <c r="B435" s="166" t="s">
        <v>633</v>
      </c>
      <c r="C435" s="186" t="s">
        <v>12</v>
      </c>
      <c r="D435" s="27"/>
      <c r="E435" s="74">
        <f t="shared" si="159"/>
        <v>0</v>
      </c>
      <c r="F435" s="28"/>
      <c r="G435" s="40">
        <f t="shared" si="155"/>
        <v>0</v>
      </c>
      <c r="H435" s="28">
        <v>500</v>
      </c>
      <c r="I435" s="47">
        <f t="shared" si="156"/>
        <v>175000</v>
      </c>
      <c r="J435" s="28"/>
      <c r="K435" s="72">
        <f t="shared" si="157"/>
        <v>0</v>
      </c>
      <c r="L435" s="2">
        <f>D435+F435+H435+J435</f>
        <v>500</v>
      </c>
      <c r="M435" s="3">
        <v>350</v>
      </c>
      <c r="N435" s="23">
        <f t="shared" si="158"/>
        <v>175000</v>
      </c>
      <c r="O435" s="1"/>
    </row>
    <row r="436" spans="1:16" ht="16.2" thickBot="1" x14ac:dyDescent="0.35">
      <c r="A436" s="142" t="s">
        <v>607</v>
      </c>
      <c r="B436" s="166" t="s">
        <v>634</v>
      </c>
      <c r="C436" s="186" t="s">
        <v>12</v>
      </c>
      <c r="D436" s="27"/>
      <c r="E436" s="74">
        <f t="shared" si="159"/>
        <v>0</v>
      </c>
      <c r="F436" s="28"/>
      <c r="G436" s="40">
        <f t="shared" si="155"/>
        <v>0</v>
      </c>
      <c r="H436" s="28">
        <v>500</v>
      </c>
      <c r="I436" s="47">
        <f t="shared" si="156"/>
        <v>125000</v>
      </c>
      <c r="J436" s="28"/>
      <c r="K436" s="72">
        <f t="shared" si="157"/>
        <v>0</v>
      </c>
      <c r="L436" s="2">
        <f t="shared" ref="L436" si="161">D436+F436+H436+J436</f>
        <v>500</v>
      </c>
      <c r="M436" s="3">
        <v>250</v>
      </c>
      <c r="N436" s="24">
        <f t="shared" si="158"/>
        <v>125000</v>
      </c>
      <c r="O436" s="1"/>
    </row>
    <row r="437" spans="1:16" ht="16.2" thickBot="1" x14ac:dyDescent="0.35">
      <c r="A437" s="160"/>
      <c r="B437" s="198"/>
      <c r="C437" s="187"/>
      <c r="D437" s="27"/>
      <c r="E437" s="36">
        <f>SUM(E412:E436)</f>
        <v>0</v>
      </c>
      <c r="F437" s="28"/>
      <c r="G437" s="42">
        <f>SUM(G412:G436)</f>
        <v>0</v>
      </c>
      <c r="H437" s="28"/>
      <c r="I437" s="46">
        <f>SUM(I412:I436)</f>
        <v>551820</v>
      </c>
      <c r="J437" s="28"/>
      <c r="K437" s="52">
        <f>SUM(K412:K436)</f>
        <v>0</v>
      </c>
      <c r="L437" s="8"/>
      <c r="M437" s="5"/>
      <c r="N437" s="9">
        <f>SUM(N412:N436)</f>
        <v>551820</v>
      </c>
      <c r="O437" s="1">
        <f t="shared" si="148"/>
        <v>551820</v>
      </c>
      <c r="P437" s="320">
        <v>2.2999999999999998</v>
      </c>
    </row>
    <row r="438" spans="1:16" ht="15.6" x14ac:dyDescent="0.3">
      <c r="A438" s="138" t="s">
        <v>635</v>
      </c>
      <c r="B438" s="106" t="s">
        <v>636</v>
      </c>
      <c r="C438" s="186" t="s">
        <v>12</v>
      </c>
      <c r="D438" s="2"/>
      <c r="E438" s="74">
        <f>D438*M438</f>
        <v>0</v>
      </c>
      <c r="F438" s="2">
        <v>0</v>
      </c>
      <c r="G438" s="41">
        <f t="shared" ref="G438:G445" si="162">F438*M438</f>
        <v>0</v>
      </c>
      <c r="H438" s="2">
        <v>1</v>
      </c>
      <c r="I438" s="44">
        <f t="shared" ref="I438:I445" si="163">H438*M438</f>
        <v>30000</v>
      </c>
      <c r="J438" s="2"/>
      <c r="K438" s="49">
        <f t="shared" ref="K438:K445" si="164">J438*M438</f>
        <v>0</v>
      </c>
      <c r="L438" s="2">
        <f>D438+F438+H438+J438</f>
        <v>1</v>
      </c>
      <c r="M438" s="5">
        <v>30000</v>
      </c>
      <c r="N438" s="22">
        <f t="shared" ref="N438:N445" si="165">L438*M438</f>
        <v>30000</v>
      </c>
      <c r="O438" s="1"/>
    </row>
    <row r="439" spans="1:16" ht="15.6" x14ac:dyDescent="0.3">
      <c r="A439" s="138" t="s">
        <v>638</v>
      </c>
      <c r="B439" s="106" t="s">
        <v>639</v>
      </c>
      <c r="C439" s="186" t="s">
        <v>12</v>
      </c>
      <c r="D439" s="2"/>
      <c r="E439" s="34">
        <f t="shared" ref="E439:E445" si="166">D439*M439</f>
        <v>0</v>
      </c>
      <c r="F439" s="2">
        <v>6</v>
      </c>
      <c r="G439" s="39">
        <f t="shared" si="162"/>
        <v>36000</v>
      </c>
      <c r="H439" s="2">
        <v>6</v>
      </c>
      <c r="I439" s="45">
        <f t="shared" si="163"/>
        <v>36000</v>
      </c>
      <c r="J439" s="2"/>
      <c r="K439" s="49">
        <f t="shared" si="164"/>
        <v>0</v>
      </c>
      <c r="L439" s="2">
        <f t="shared" ref="L439:L445" si="167">D439+F439+H439+J439</f>
        <v>12</v>
      </c>
      <c r="M439" s="5">
        <v>6000</v>
      </c>
      <c r="N439" s="24">
        <f t="shared" si="165"/>
        <v>72000</v>
      </c>
      <c r="O439" s="1"/>
    </row>
    <row r="440" spans="1:16" ht="15.6" x14ac:dyDescent="0.3">
      <c r="A440" s="138" t="s">
        <v>640</v>
      </c>
      <c r="B440" s="106" t="s">
        <v>641</v>
      </c>
      <c r="C440" s="186" t="s">
        <v>12</v>
      </c>
      <c r="D440" s="2"/>
      <c r="E440" s="34">
        <f t="shared" si="166"/>
        <v>0</v>
      </c>
      <c r="F440" s="2">
        <v>0</v>
      </c>
      <c r="G440" s="39">
        <f t="shared" si="162"/>
        <v>0</v>
      </c>
      <c r="H440" s="2">
        <v>2</v>
      </c>
      <c r="I440" s="45">
        <f t="shared" si="163"/>
        <v>14000</v>
      </c>
      <c r="J440" s="2"/>
      <c r="K440" s="49">
        <f t="shared" si="164"/>
        <v>0</v>
      </c>
      <c r="L440" s="2">
        <f t="shared" si="167"/>
        <v>2</v>
      </c>
      <c r="M440" s="11">
        <v>7000</v>
      </c>
      <c r="N440" s="23">
        <f t="shared" si="165"/>
        <v>14000</v>
      </c>
      <c r="O440" s="1"/>
    </row>
    <row r="441" spans="1:16" ht="15.6" x14ac:dyDescent="0.3">
      <c r="A441" s="138" t="s">
        <v>637</v>
      </c>
      <c r="B441" s="106" t="s">
        <v>642</v>
      </c>
      <c r="C441" s="186" t="s">
        <v>12</v>
      </c>
      <c r="D441" s="2"/>
      <c r="E441" s="34">
        <f t="shared" si="166"/>
        <v>0</v>
      </c>
      <c r="F441" s="2">
        <v>8</v>
      </c>
      <c r="G441" s="39">
        <f t="shared" si="162"/>
        <v>144000</v>
      </c>
      <c r="H441" s="2">
        <v>1</v>
      </c>
      <c r="I441" s="45">
        <f t="shared" si="163"/>
        <v>18000</v>
      </c>
      <c r="J441" s="2"/>
      <c r="K441" s="49">
        <f t="shared" si="164"/>
        <v>0</v>
      </c>
      <c r="L441" s="2">
        <f t="shared" si="167"/>
        <v>9</v>
      </c>
      <c r="M441" s="11">
        <v>18000</v>
      </c>
      <c r="N441" s="23">
        <f t="shared" si="165"/>
        <v>162000</v>
      </c>
      <c r="O441" s="1"/>
    </row>
    <row r="442" spans="1:16" ht="15.6" x14ac:dyDescent="0.3">
      <c r="A442" s="138" t="s">
        <v>643</v>
      </c>
      <c r="B442" s="106" t="s">
        <v>644</v>
      </c>
      <c r="C442" s="186" t="s">
        <v>12</v>
      </c>
      <c r="D442" s="2"/>
      <c r="E442" s="34">
        <f t="shared" si="166"/>
        <v>0</v>
      </c>
      <c r="F442" s="2">
        <v>0</v>
      </c>
      <c r="G442" s="39">
        <f t="shared" si="162"/>
        <v>0</v>
      </c>
      <c r="H442" s="2">
        <v>1</v>
      </c>
      <c r="I442" s="45">
        <f t="shared" si="163"/>
        <v>40000</v>
      </c>
      <c r="J442" s="2"/>
      <c r="K442" s="49">
        <f t="shared" si="164"/>
        <v>0</v>
      </c>
      <c r="L442" s="2">
        <f t="shared" si="167"/>
        <v>1</v>
      </c>
      <c r="M442" s="11">
        <v>40000</v>
      </c>
      <c r="N442" s="24">
        <f t="shared" si="165"/>
        <v>40000</v>
      </c>
      <c r="O442" s="1"/>
    </row>
    <row r="443" spans="1:16" ht="15.6" x14ac:dyDescent="0.3">
      <c r="A443" s="333" t="s">
        <v>645</v>
      </c>
      <c r="B443" s="334" t="s">
        <v>964</v>
      </c>
      <c r="C443" s="341" t="s">
        <v>12</v>
      </c>
      <c r="D443" s="207"/>
      <c r="E443" s="352">
        <f t="shared" si="166"/>
        <v>0</v>
      </c>
      <c r="F443" s="207">
        <v>0</v>
      </c>
      <c r="G443" s="336">
        <f t="shared" si="162"/>
        <v>0</v>
      </c>
      <c r="H443" s="207">
        <v>0</v>
      </c>
      <c r="I443" s="337">
        <f t="shared" si="163"/>
        <v>0</v>
      </c>
      <c r="J443" s="207"/>
      <c r="K443" s="353">
        <f t="shared" si="164"/>
        <v>0</v>
      </c>
      <c r="L443" s="207">
        <f t="shared" si="167"/>
        <v>0</v>
      </c>
      <c r="M443" s="346">
        <v>50000</v>
      </c>
      <c r="N443" s="349">
        <f t="shared" si="165"/>
        <v>0</v>
      </c>
      <c r="O443" s="1"/>
    </row>
    <row r="444" spans="1:16" ht="15.6" x14ac:dyDescent="0.3">
      <c r="A444" s="138" t="s">
        <v>646</v>
      </c>
      <c r="B444" s="106" t="s">
        <v>647</v>
      </c>
      <c r="C444" s="186" t="s">
        <v>12</v>
      </c>
      <c r="D444" s="2"/>
      <c r="E444" s="34">
        <f t="shared" si="166"/>
        <v>0</v>
      </c>
      <c r="F444" s="2">
        <v>0</v>
      </c>
      <c r="G444" s="40">
        <f t="shared" si="162"/>
        <v>0</v>
      </c>
      <c r="H444" s="2">
        <v>1</v>
      </c>
      <c r="I444" s="47">
        <f t="shared" si="163"/>
        <v>8000</v>
      </c>
      <c r="J444" s="2"/>
      <c r="K444" s="55">
        <f t="shared" si="164"/>
        <v>0</v>
      </c>
      <c r="L444" s="2">
        <f t="shared" si="167"/>
        <v>1</v>
      </c>
      <c r="M444" s="5">
        <v>8000</v>
      </c>
      <c r="N444" s="23">
        <f t="shared" si="165"/>
        <v>8000</v>
      </c>
      <c r="O444" s="1"/>
    </row>
    <row r="445" spans="1:16" ht="16.2" thickBot="1" x14ac:dyDescent="0.35">
      <c r="A445" s="138" t="s">
        <v>648</v>
      </c>
      <c r="B445" s="106" t="s">
        <v>649</v>
      </c>
      <c r="C445" s="186" t="s">
        <v>12</v>
      </c>
      <c r="D445" s="2"/>
      <c r="E445" s="34">
        <f t="shared" si="166"/>
        <v>0</v>
      </c>
      <c r="F445" s="2">
        <v>0</v>
      </c>
      <c r="G445" s="40">
        <f t="shared" si="162"/>
        <v>0</v>
      </c>
      <c r="H445" s="2">
        <v>1</v>
      </c>
      <c r="I445" s="47">
        <f t="shared" si="163"/>
        <v>6000</v>
      </c>
      <c r="J445" s="2"/>
      <c r="K445" s="55">
        <f t="shared" si="164"/>
        <v>0</v>
      </c>
      <c r="L445" s="2">
        <f t="shared" si="167"/>
        <v>1</v>
      </c>
      <c r="M445" s="5">
        <v>6000</v>
      </c>
      <c r="N445" s="23">
        <f t="shared" si="165"/>
        <v>6000</v>
      </c>
      <c r="O445" s="1"/>
    </row>
    <row r="446" spans="1:16" ht="16.2" thickBot="1" x14ac:dyDescent="0.35">
      <c r="A446" s="143"/>
      <c r="B446" s="168"/>
      <c r="C446" s="186"/>
      <c r="D446" s="2"/>
      <c r="E446" s="36">
        <f>SUM(E438:E445)</f>
        <v>0</v>
      </c>
      <c r="F446" s="56"/>
      <c r="G446" s="42">
        <f>SUM(G438:G445)</f>
        <v>180000</v>
      </c>
      <c r="H446" s="56"/>
      <c r="I446" s="46">
        <f>SUM(I438:I445)</f>
        <v>152000</v>
      </c>
      <c r="J446" s="56"/>
      <c r="K446" s="52">
        <f>SUM(K438:K445)</f>
        <v>0</v>
      </c>
      <c r="L446" s="2"/>
      <c r="M446" s="11"/>
      <c r="N446" s="9">
        <f>SUM(N438:N445)</f>
        <v>332000</v>
      </c>
      <c r="O446" s="1">
        <f t="shared" ref="O446:O489" si="168">SUM(E446+G446+I446+K446)</f>
        <v>332000</v>
      </c>
      <c r="P446" s="322">
        <v>2.6</v>
      </c>
    </row>
    <row r="447" spans="1:16" ht="16.2" thickBot="1" x14ac:dyDescent="0.35">
      <c r="A447" s="143"/>
      <c r="B447" s="168"/>
      <c r="C447" s="187"/>
      <c r="D447" s="27"/>
      <c r="E447" s="98"/>
      <c r="F447" s="21"/>
      <c r="G447" s="98"/>
      <c r="H447" s="21"/>
      <c r="I447" s="98"/>
      <c r="J447" s="21"/>
      <c r="K447" s="98"/>
      <c r="L447" s="2"/>
      <c r="M447" s="3"/>
      <c r="N447" s="82"/>
      <c r="O447" s="1"/>
    </row>
    <row r="448" spans="1:16" ht="16.2" thickBot="1" x14ac:dyDescent="0.35">
      <c r="A448" s="138" t="s">
        <v>650</v>
      </c>
      <c r="B448" s="106" t="s">
        <v>651</v>
      </c>
      <c r="C448" s="191" t="s">
        <v>12</v>
      </c>
      <c r="D448" s="84"/>
      <c r="E448" s="36">
        <f t="shared" ref="E448" si="169">D448*M448</f>
        <v>0</v>
      </c>
      <c r="F448" s="190">
        <v>20</v>
      </c>
      <c r="G448" s="42">
        <f>F448*M448</f>
        <v>120000</v>
      </c>
      <c r="H448" s="190">
        <v>6</v>
      </c>
      <c r="I448" s="46">
        <f>H448*M448</f>
        <v>36000</v>
      </c>
      <c r="J448" s="190"/>
      <c r="K448" s="52">
        <f>J448*M448</f>
        <v>0</v>
      </c>
      <c r="L448" s="83">
        <f>D448+F448+H448+J448</f>
        <v>26</v>
      </c>
      <c r="M448" s="100">
        <v>6000</v>
      </c>
      <c r="N448" s="9">
        <f>L448*M448</f>
        <v>156000</v>
      </c>
      <c r="O448" s="1">
        <f t="shared" si="168"/>
        <v>156000</v>
      </c>
      <c r="P448" s="322">
        <v>2.6</v>
      </c>
    </row>
    <row r="449" spans="1:15" ht="15.6" x14ac:dyDescent="0.3">
      <c r="A449" s="161"/>
      <c r="B449" s="174"/>
      <c r="C449" s="184"/>
      <c r="D449" s="2"/>
      <c r="E449" s="6"/>
      <c r="F449" s="21"/>
      <c r="G449" s="6"/>
      <c r="H449" s="21"/>
      <c r="I449" s="6"/>
      <c r="J449" s="21"/>
      <c r="K449" s="6"/>
      <c r="L449" s="10"/>
      <c r="M449" s="3"/>
      <c r="N449" s="25"/>
      <c r="O449" s="1"/>
    </row>
    <row r="450" spans="1:15" ht="15.6" x14ac:dyDescent="0.3">
      <c r="A450" s="138" t="s">
        <v>652</v>
      </c>
      <c r="B450" s="106" t="s">
        <v>653</v>
      </c>
      <c r="C450" s="186" t="s">
        <v>12</v>
      </c>
      <c r="D450" s="2"/>
      <c r="E450" s="35">
        <f>D450*M450</f>
        <v>0</v>
      </c>
      <c r="F450" s="2">
        <v>35</v>
      </c>
      <c r="G450" s="41">
        <f t="shared" ref="G450:G482" si="170">F450*M450</f>
        <v>1750000</v>
      </c>
      <c r="H450" s="2">
        <v>0</v>
      </c>
      <c r="I450" s="44">
        <f t="shared" ref="I450:I482" si="171">H450*M450</f>
        <v>0</v>
      </c>
      <c r="J450" s="2">
        <v>0</v>
      </c>
      <c r="K450" s="49">
        <f t="shared" ref="K450:K482" si="172">J450*M450</f>
        <v>0</v>
      </c>
      <c r="L450" s="2">
        <f>D450+F450+H450+J450</f>
        <v>35</v>
      </c>
      <c r="M450" s="3">
        <v>50000</v>
      </c>
      <c r="N450" s="22">
        <f t="shared" ref="N450:N482" si="173">L450*M450</f>
        <v>1750000</v>
      </c>
      <c r="O450" s="1"/>
    </row>
    <row r="451" spans="1:15" ht="15.6" x14ac:dyDescent="0.3">
      <c r="A451" s="138" t="s">
        <v>654</v>
      </c>
      <c r="B451" s="106" t="s">
        <v>655</v>
      </c>
      <c r="C451" s="186" t="s">
        <v>12</v>
      </c>
      <c r="D451" s="2"/>
      <c r="E451" s="35">
        <f t="shared" ref="E451:E474" si="174">D451*M451</f>
        <v>0</v>
      </c>
      <c r="F451" s="2">
        <v>91</v>
      </c>
      <c r="G451" s="39">
        <f t="shared" si="170"/>
        <v>1001000</v>
      </c>
      <c r="H451" s="2">
        <v>0</v>
      </c>
      <c r="I451" s="45">
        <f t="shared" si="171"/>
        <v>0</v>
      </c>
      <c r="J451" s="2">
        <v>0</v>
      </c>
      <c r="K451" s="51">
        <f t="shared" si="172"/>
        <v>0</v>
      </c>
      <c r="L451" s="2">
        <f t="shared" ref="L451:L474" si="175">D451+F451+H451+J451</f>
        <v>91</v>
      </c>
      <c r="M451" s="3">
        <v>11000</v>
      </c>
      <c r="N451" s="23">
        <f t="shared" si="173"/>
        <v>1001000</v>
      </c>
      <c r="O451" s="1"/>
    </row>
    <row r="452" spans="1:15" ht="15.6" x14ac:dyDescent="0.3">
      <c r="A452" s="138" t="s">
        <v>656</v>
      </c>
      <c r="B452" s="106" t="s">
        <v>657</v>
      </c>
      <c r="C452" s="186" t="s">
        <v>12</v>
      </c>
      <c r="D452" s="2"/>
      <c r="E452" s="35">
        <f t="shared" si="174"/>
        <v>0</v>
      </c>
      <c r="F452" s="2">
        <v>68</v>
      </c>
      <c r="G452" s="39">
        <f t="shared" si="170"/>
        <v>1020000</v>
      </c>
      <c r="H452" s="2">
        <v>0</v>
      </c>
      <c r="I452" s="45">
        <f t="shared" si="171"/>
        <v>0</v>
      </c>
      <c r="J452" s="2">
        <v>0</v>
      </c>
      <c r="K452" s="51">
        <f t="shared" si="172"/>
        <v>0</v>
      </c>
      <c r="L452" s="2">
        <f t="shared" si="175"/>
        <v>68</v>
      </c>
      <c r="M452" s="3">
        <v>15000</v>
      </c>
      <c r="N452" s="23">
        <f t="shared" si="173"/>
        <v>1020000</v>
      </c>
      <c r="O452" s="1"/>
    </row>
    <row r="453" spans="1:15" ht="15.6" x14ac:dyDescent="0.3">
      <c r="A453" s="138" t="s">
        <v>658</v>
      </c>
      <c r="B453" s="106" t="s">
        <v>659</v>
      </c>
      <c r="C453" s="186" t="s">
        <v>12</v>
      </c>
      <c r="D453" s="2"/>
      <c r="E453" s="35">
        <f t="shared" si="174"/>
        <v>0</v>
      </c>
      <c r="F453" s="2">
        <v>35</v>
      </c>
      <c r="G453" s="39">
        <f t="shared" si="170"/>
        <v>700000</v>
      </c>
      <c r="H453" s="2">
        <v>0</v>
      </c>
      <c r="I453" s="45">
        <f t="shared" si="171"/>
        <v>0</v>
      </c>
      <c r="J453" s="2">
        <v>0</v>
      </c>
      <c r="K453" s="51">
        <f t="shared" si="172"/>
        <v>0</v>
      </c>
      <c r="L453" s="2">
        <f t="shared" si="175"/>
        <v>35</v>
      </c>
      <c r="M453" s="3">
        <v>20000</v>
      </c>
      <c r="N453" s="23">
        <f t="shared" si="173"/>
        <v>700000</v>
      </c>
      <c r="O453" s="1"/>
    </row>
    <row r="454" spans="1:15" ht="15.6" x14ac:dyDescent="0.3">
      <c r="A454" s="138" t="s">
        <v>658</v>
      </c>
      <c r="B454" s="106" t="s">
        <v>660</v>
      </c>
      <c r="C454" s="186" t="s">
        <v>12</v>
      </c>
      <c r="D454" s="2"/>
      <c r="E454" s="35">
        <f t="shared" si="174"/>
        <v>0</v>
      </c>
      <c r="F454" s="2">
        <v>16</v>
      </c>
      <c r="G454" s="39">
        <f t="shared" si="170"/>
        <v>720000</v>
      </c>
      <c r="H454" s="2">
        <v>0</v>
      </c>
      <c r="I454" s="45">
        <f t="shared" si="171"/>
        <v>0</v>
      </c>
      <c r="J454" s="2">
        <v>0</v>
      </c>
      <c r="K454" s="51">
        <f t="shared" si="172"/>
        <v>0</v>
      </c>
      <c r="L454" s="2">
        <f t="shared" si="175"/>
        <v>16</v>
      </c>
      <c r="M454" s="3">
        <v>45000</v>
      </c>
      <c r="N454" s="23">
        <f t="shared" si="173"/>
        <v>720000</v>
      </c>
      <c r="O454" s="1"/>
    </row>
    <row r="455" spans="1:15" ht="15.6" x14ac:dyDescent="0.3">
      <c r="A455" s="138" t="s">
        <v>661</v>
      </c>
      <c r="B455" s="106" t="s">
        <v>662</v>
      </c>
      <c r="C455" s="186" t="s">
        <v>12</v>
      </c>
      <c r="D455" s="2"/>
      <c r="E455" s="35">
        <f t="shared" si="174"/>
        <v>0</v>
      </c>
      <c r="F455" s="2">
        <v>35</v>
      </c>
      <c r="G455" s="39">
        <f t="shared" si="170"/>
        <v>875000</v>
      </c>
      <c r="H455" s="2">
        <v>0</v>
      </c>
      <c r="I455" s="45">
        <f t="shared" si="171"/>
        <v>0</v>
      </c>
      <c r="J455" s="2">
        <v>0</v>
      </c>
      <c r="K455" s="51">
        <f t="shared" si="172"/>
        <v>0</v>
      </c>
      <c r="L455" s="2">
        <f t="shared" si="175"/>
        <v>35</v>
      </c>
      <c r="M455" s="3">
        <v>25000</v>
      </c>
      <c r="N455" s="23">
        <f t="shared" si="173"/>
        <v>875000</v>
      </c>
      <c r="O455" s="1"/>
    </row>
    <row r="456" spans="1:15" ht="15.6" x14ac:dyDescent="0.3">
      <c r="A456" s="138" t="s">
        <v>663</v>
      </c>
      <c r="B456" s="106" t="s">
        <v>664</v>
      </c>
      <c r="C456" s="186" t="s">
        <v>12</v>
      </c>
      <c r="D456" s="2"/>
      <c r="E456" s="35">
        <f t="shared" si="174"/>
        <v>0</v>
      </c>
      <c r="F456" s="2">
        <v>53</v>
      </c>
      <c r="G456" s="39">
        <f t="shared" si="170"/>
        <v>1590000</v>
      </c>
      <c r="H456" s="2">
        <v>0</v>
      </c>
      <c r="I456" s="45">
        <f t="shared" si="171"/>
        <v>0</v>
      </c>
      <c r="J456" s="2">
        <v>0</v>
      </c>
      <c r="K456" s="51">
        <f t="shared" si="172"/>
        <v>0</v>
      </c>
      <c r="L456" s="2">
        <f t="shared" si="175"/>
        <v>53</v>
      </c>
      <c r="M456" s="3">
        <v>30000</v>
      </c>
      <c r="N456" s="23">
        <f t="shared" si="173"/>
        <v>1590000</v>
      </c>
      <c r="O456" s="1"/>
    </row>
    <row r="457" spans="1:15" ht="15.6" x14ac:dyDescent="0.3">
      <c r="A457" s="138" t="s">
        <v>665</v>
      </c>
      <c r="B457" s="106" t="s">
        <v>666</v>
      </c>
      <c r="C457" s="186" t="s">
        <v>12</v>
      </c>
      <c r="D457" s="2"/>
      <c r="E457" s="35">
        <f t="shared" si="174"/>
        <v>0</v>
      </c>
      <c r="F457" s="2">
        <v>24</v>
      </c>
      <c r="G457" s="39">
        <f t="shared" si="170"/>
        <v>468000</v>
      </c>
      <c r="H457" s="2">
        <v>0</v>
      </c>
      <c r="I457" s="45">
        <f t="shared" si="171"/>
        <v>0</v>
      </c>
      <c r="J457" s="2">
        <v>0</v>
      </c>
      <c r="K457" s="51">
        <f t="shared" si="172"/>
        <v>0</v>
      </c>
      <c r="L457" s="2">
        <f t="shared" si="175"/>
        <v>24</v>
      </c>
      <c r="M457" s="3">
        <v>19500</v>
      </c>
      <c r="N457" s="23">
        <f t="shared" si="173"/>
        <v>468000</v>
      </c>
      <c r="O457" s="1"/>
    </row>
    <row r="458" spans="1:15" ht="15.6" x14ac:dyDescent="0.3">
      <c r="A458" s="138" t="s">
        <v>663</v>
      </c>
      <c r="B458" s="106" t="s">
        <v>667</v>
      </c>
      <c r="C458" s="186" t="s">
        <v>12</v>
      </c>
      <c r="D458" s="2"/>
      <c r="E458" s="35">
        <f t="shared" si="174"/>
        <v>0</v>
      </c>
      <c r="F458" s="2">
        <v>2</v>
      </c>
      <c r="G458" s="39">
        <f t="shared" si="170"/>
        <v>24000</v>
      </c>
      <c r="H458" s="2">
        <v>0</v>
      </c>
      <c r="I458" s="45">
        <f t="shared" si="171"/>
        <v>0</v>
      </c>
      <c r="J458" s="2">
        <v>0</v>
      </c>
      <c r="K458" s="50">
        <f t="shared" si="172"/>
        <v>0</v>
      </c>
      <c r="L458" s="2">
        <f t="shared" si="175"/>
        <v>2</v>
      </c>
      <c r="M458" s="3">
        <v>12000</v>
      </c>
      <c r="N458" s="24">
        <f t="shared" si="173"/>
        <v>24000</v>
      </c>
      <c r="O458" s="1"/>
    </row>
    <row r="459" spans="1:15" ht="15.6" x14ac:dyDescent="0.3">
      <c r="A459" s="333" t="s">
        <v>668</v>
      </c>
      <c r="B459" s="334" t="s">
        <v>669</v>
      </c>
      <c r="C459" s="186" t="s">
        <v>12</v>
      </c>
      <c r="D459" s="2"/>
      <c r="E459" s="335">
        <f t="shared" si="174"/>
        <v>0</v>
      </c>
      <c r="F459" s="207"/>
      <c r="G459" s="336">
        <f t="shared" si="170"/>
        <v>0</v>
      </c>
      <c r="H459" s="207">
        <v>0</v>
      </c>
      <c r="I459" s="337">
        <f t="shared" si="171"/>
        <v>0</v>
      </c>
      <c r="J459" s="207">
        <v>0</v>
      </c>
      <c r="K459" s="338">
        <f t="shared" si="172"/>
        <v>0</v>
      </c>
      <c r="L459" s="207">
        <f t="shared" si="175"/>
        <v>0</v>
      </c>
      <c r="M459" s="339">
        <v>50000</v>
      </c>
      <c r="N459" s="340">
        <f t="shared" si="173"/>
        <v>0</v>
      </c>
      <c r="O459" s="1"/>
    </row>
    <row r="460" spans="1:15" ht="15.6" x14ac:dyDescent="0.3">
      <c r="A460" s="138" t="s">
        <v>670</v>
      </c>
      <c r="B460" s="106" t="s">
        <v>671</v>
      </c>
      <c r="C460" s="186" t="s">
        <v>12</v>
      </c>
      <c r="D460" s="2"/>
      <c r="E460" s="35">
        <f t="shared" si="174"/>
        <v>0</v>
      </c>
      <c r="F460" s="2">
        <v>84</v>
      </c>
      <c r="G460" s="39">
        <f t="shared" si="170"/>
        <v>1176000</v>
      </c>
      <c r="H460" s="2">
        <v>0</v>
      </c>
      <c r="I460" s="45">
        <f t="shared" si="171"/>
        <v>0</v>
      </c>
      <c r="J460" s="2">
        <v>0</v>
      </c>
      <c r="K460" s="50">
        <f t="shared" si="172"/>
        <v>0</v>
      </c>
      <c r="L460" s="2">
        <f t="shared" si="175"/>
        <v>84</v>
      </c>
      <c r="M460" s="3">
        <v>14000</v>
      </c>
      <c r="N460" s="24">
        <f t="shared" si="173"/>
        <v>1176000</v>
      </c>
      <c r="O460" s="1"/>
    </row>
    <row r="461" spans="1:15" ht="15.6" x14ac:dyDescent="0.3">
      <c r="A461" s="138" t="s">
        <v>670</v>
      </c>
      <c r="B461" s="106" t="s">
        <v>672</v>
      </c>
      <c r="C461" s="186" t="s">
        <v>12</v>
      </c>
      <c r="D461" s="2"/>
      <c r="E461" s="35">
        <f t="shared" si="174"/>
        <v>0</v>
      </c>
      <c r="F461" s="2">
        <v>38</v>
      </c>
      <c r="G461" s="39">
        <f t="shared" si="170"/>
        <v>228000</v>
      </c>
      <c r="H461" s="2">
        <v>0</v>
      </c>
      <c r="I461" s="45">
        <f t="shared" si="171"/>
        <v>0</v>
      </c>
      <c r="J461" s="2">
        <v>0</v>
      </c>
      <c r="K461" s="50">
        <f t="shared" si="172"/>
        <v>0</v>
      </c>
      <c r="L461" s="2">
        <f t="shared" si="175"/>
        <v>38</v>
      </c>
      <c r="M461" s="3">
        <v>6000</v>
      </c>
      <c r="N461" s="24">
        <f t="shared" si="173"/>
        <v>228000</v>
      </c>
      <c r="O461" s="1"/>
    </row>
    <row r="462" spans="1:15" ht="15.6" x14ac:dyDescent="0.3">
      <c r="A462" s="138" t="s">
        <v>673</v>
      </c>
      <c r="B462" s="106" t="s">
        <v>674</v>
      </c>
      <c r="C462" s="186" t="s">
        <v>12</v>
      </c>
      <c r="D462" s="2"/>
      <c r="E462" s="35">
        <f t="shared" si="174"/>
        <v>0</v>
      </c>
      <c r="F462" s="2">
        <v>60</v>
      </c>
      <c r="G462" s="39">
        <f t="shared" si="170"/>
        <v>210000</v>
      </c>
      <c r="H462" s="2">
        <v>0</v>
      </c>
      <c r="I462" s="45">
        <f t="shared" si="171"/>
        <v>0</v>
      </c>
      <c r="J462" s="2">
        <v>0</v>
      </c>
      <c r="K462" s="50">
        <f t="shared" si="172"/>
        <v>0</v>
      </c>
      <c r="L462" s="2">
        <f t="shared" si="175"/>
        <v>60</v>
      </c>
      <c r="M462" s="3">
        <v>3500</v>
      </c>
      <c r="N462" s="24">
        <f t="shared" si="173"/>
        <v>210000</v>
      </c>
      <c r="O462" s="1"/>
    </row>
    <row r="463" spans="1:15" ht="15.6" x14ac:dyDescent="0.3">
      <c r="A463" s="138" t="s">
        <v>675</v>
      </c>
      <c r="B463" s="106" t="s">
        <v>676</v>
      </c>
      <c r="C463" s="186" t="s">
        <v>12</v>
      </c>
      <c r="D463" s="2"/>
      <c r="E463" s="35">
        <f t="shared" si="174"/>
        <v>0</v>
      </c>
      <c r="F463" s="2">
        <v>6</v>
      </c>
      <c r="G463" s="39">
        <f t="shared" si="170"/>
        <v>42000</v>
      </c>
      <c r="H463" s="2">
        <v>0</v>
      </c>
      <c r="I463" s="45">
        <f t="shared" si="171"/>
        <v>0</v>
      </c>
      <c r="J463" s="2">
        <v>0</v>
      </c>
      <c r="K463" s="50">
        <f t="shared" si="172"/>
        <v>0</v>
      </c>
      <c r="L463" s="2">
        <f t="shared" si="175"/>
        <v>6</v>
      </c>
      <c r="M463" s="3">
        <v>7000</v>
      </c>
      <c r="N463" s="24">
        <f t="shared" si="173"/>
        <v>42000</v>
      </c>
      <c r="O463" s="1"/>
    </row>
    <row r="464" spans="1:15" ht="15.6" x14ac:dyDescent="0.3">
      <c r="A464" s="138" t="s">
        <v>675</v>
      </c>
      <c r="B464" s="106" t="s">
        <v>677</v>
      </c>
      <c r="C464" s="186" t="s">
        <v>12</v>
      </c>
      <c r="D464" s="2"/>
      <c r="E464" s="35">
        <f t="shared" si="174"/>
        <v>0</v>
      </c>
      <c r="F464" s="2">
        <v>21</v>
      </c>
      <c r="G464" s="39">
        <f t="shared" si="170"/>
        <v>178500</v>
      </c>
      <c r="H464" s="2">
        <v>0</v>
      </c>
      <c r="I464" s="45">
        <f t="shared" si="171"/>
        <v>0</v>
      </c>
      <c r="J464" s="2">
        <v>0</v>
      </c>
      <c r="K464" s="50">
        <f t="shared" si="172"/>
        <v>0</v>
      </c>
      <c r="L464" s="2">
        <f t="shared" si="175"/>
        <v>21</v>
      </c>
      <c r="M464" s="3">
        <v>8500</v>
      </c>
      <c r="N464" s="24">
        <f t="shared" si="173"/>
        <v>178500</v>
      </c>
      <c r="O464" s="1"/>
    </row>
    <row r="465" spans="1:15" ht="15.6" x14ac:dyDescent="0.3">
      <c r="A465" s="138" t="s">
        <v>675</v>
      </c>
      <c r="B465" s="106" t="s">
        <v>678</v>
      </c>
      <c r="C465" s="186" t="s">
        <v>12</v>
      </c>
      <c r="D465" s="2"/>
      <c r="E465" s="35">
        <f t="shared" si="174"/>
        <v>0</v>
      </c>
      <c r="F465" s="2">
        <v>6</v>
      </c>
      <c r="G465" s="39">
        <f t="shared" si="170"/>
        <v>67200</v>
      </c>
      <c r="H465" s="2">
        <v>0</v>
      </c>
      <c r="I465" s="45">
        <f t="shared" si="171"/>
        <v>0</v>
      </c>
      <c r="J465" s="2">
        <v>0</v>
      </c>
      <c r="K465" s="50">
        <f t="shared" si="172"/>
        <v>0</v>
      </c>
      <c r="L465" s="2">
        <f t="shared" si="175"/>
        <v>6</v>
      </c>
      <c r="M465" s="11">
        <v>11200</v>
      </c>
      <c r="N465" s="24">
        <f t="shared" si="173"/>
        <v>67200</v>
      </c>
      <c r="O465" s="1"/>
    </row>
    <row r="466" spans="1:15" ht="15.6" x14ac:dyDescent="0.3">
      <c r="A466" s="333" t="s">
        <v>675</v>
      </c>
      <c r="B466" s="334" t="s">
        <v>965</v>
      </c>
      <c r="C466" s="341" t="s">
        <v>12</v>
      </c>
      <c r="D466" s="207"/>
      <c r="E466" s="335">
        <f t="shared" si="174"/>
        <v>0</v>
      </c>
      <c r="F466" s="207"/>
      <c r="G466" s="336">
        <f t="shared" si="170"/>
        <v>0</v>
      </c>
      <c r="H466" s="207">
        <v>0</v>
      </c>
      <c r="I466" s="337">
        <f t="shared" si="171"/>
        <v>0</v>
      </c>
      <c r="J466" s="207">
        <v>0</v>
      </c>
      <c r="K466" s="338">
        <f t="shared" si="172"/>
        <v>0</v>
      </c>
      <c r="L466" s="207">
        <f t="shared" si="175"/>
        <v>0</v>
      </c>
      <c r="M466" s="354">
        <v>17000</v>
      </c>
      <c r="N466" s="340">
        <f t="shared" si="173"/>
        <v>0</v>
      </c>
      <c r="O466" s="1"/>
    </row>
    <row r="467" spans="1:15" ht="15.6" x14ac:dyDescent="0.3">
      <c r="A467" s="333" t="s">
        <v>675</v>
      </c>
      <c r="B467" s="334" t="s">
        <v>679</v>
      </c>
      <c r="C467" s="341" t="s">
        <v>12</v>
      </c>
      <c r="D467" s="207"/>
      <c r="E467" s="335">
        <f t="shared" si="174"/>
        <v>0</v>
      </c>
      <c r="F467" s="207"/>
      <c r="G467" s="336">
        <f t="shared" si="170"/>
        <v>0</v>
      </c>
      <c r="H467" s="207">
        <v>0</v>
      </c>
      <c r="I467" s="337">
        <f t="shared" si="171"/>
        <v>0</v>
      </c>
      <c r="J467" s="207">
        <v>0</v>
      </c>
      <c r="K467" s="338">
        <f t="shared" si="172"/>
        <v>0</v>
      </c>
      <c r="L467" s="207">
        <f t="shared" si="175"/>
        <v>0</v>
      </c>
      <c r="M467" s="354">
        <v>25000</v>
      </c>
      <c r="N467" s="340">
        <f t="shared" si="173"/>
        <v>0</v>
      </c>
      <c r="O467" s="1"/>
    </row>
    <row r="468" spans="1:15" ht="15.6" x14ac:dyDescent="0.3">
      <c r="A468" s="333" t="s">
        <v>675</v>
      </c>
      <c r="B468" s="334" t="s">
        <v>680</v>
      </c>
      <c r="C468" s="341" t="s">
        <v>12</v>
      </c>
      <c r="D468" s="207"/>
      <c r="E468" s="335">
        <f t="shared" si="174"/>
        <v>0</v>
      </c>
      <c r="F468" s="207"/>
      <c r="G468" s="336">
        <f t="shared" si="170"/>
        <v>0</v>
      </c>
      <c r="H468" s="207">
        <v>0</v>
      </c>
      <c r="I468" s="337">
        <f t="shared" si="171"/>
        <v>0</v>
      </c>
      <c r="J468" s="207">
        <v>0</v>
      </c>
      <c r="K468" s="338">
        <f t="shared" si="172"/>
        <v>0</v>
      </c>
      <c r="L468" s="207">
        <f t="shared" si="175"/>
        <v>0</v>
      </c>
      <c r="M468" s="354">
        <v>39000</v>
      </c>
      <c r="N468" s="340">
        <f t="shared" si="173"/>
        <v>0</v>
      </c>
      <c r="O468" s="1"/>
    </row>
    <row r="469" spans="1:15" ht="15.6" x14ac:dyDescent="0.3">
      <c r="A469" s="333" t="s">
        <v>675</v>
      </c>
      <c r="B469" s="334" t="s">
        <v>681</v>
      </c>
      <c r="C469" s="341" t="s">
        <v>12</v>
      </c>
      <c r="D469" s="207"/>
      <c r="E469" s="335">
        <f t="shared" si="174"/>
        <v>0</v>
      </c>
      <c r="F469" s="207"/>
      <c r="G469" s="336">
        <f t="shared" si="170"/>
        <v>0</v>
      </c>
      <c r="H469" s="207">
        <v>0</v>
      </c>
      <c r="I469" s="337">
        <f t="shared" si="171"/>
        <v>0</v>
      </c>
      <c r="J469" s="207">
        <v>0</v>
      </c>
      <c r="K469" s="338">
        <f t="shared" si="172"/>
        <v>0</v>
      </c>
      <c r="L469" s="207">
        <f t="shared" si="175"/>
        <v>0</v>
      </c>
      <c r="M469" s="354">
        <v>42000</v>
      </c>
      <c r="N469" s="340">
        <f t="shared" si="173"/>
        <v>0</v>
      </c>
      <c r="O469" s="1"/>
    </row>
    <row r="470" spans="1:15" ht="15.6" x14ac:dyDescent="0.3">
      <c r="A470" s="333" t="s">
        <v>675</v>
      </c>
      <c r="B470" s="334" t="s">
        <v>682</v>
      </c>
      <c r="C470" s="341" t="s">
        <v>12</v>
      </c>
      <c r="D470" s="207"/>
      <c r="E470" s="335">
        <f t="shared" si="174"/>
        <v>0</v>
      </c>
      <c r="F470" s="207"/>
      <c r="G470" s="336">
        <f t="shared" si="170"/>
        <v>0</v>
      </c>
      <c r="H470" s="207">
        <v>0</v>
      </c>
      <c r="I470" s="337">
        <f t="shared" si="171"/>
        <v>0</v>
      </c>
      <c r="J470" s="207">
        <v>0</v>
      </c>
      <c r="K470" s="338">
        <f t="shared" si="172"/>
        <v>0</v>
      </c>
      <c r="L470" s="207">
        <f t="shared" si="175"/>
        <v>0</v>
      </c>
      <c r="M470" s="354">
        <v>13000</v>
      </c>
      <c r="N470" s="340">
        <f t="shared" si="173"/>
        <v>0</v>
      </c>
      <c r="O470" s="1"/>
    </row>
    <row r="471" spans="1:15" ht="15.6" x14ac:dyDescent="0.3">
      <c r="A471" s="138" t="s">
        <v>683</v>
      </c>
      <c r="B471" s="106" t="s">
        <v>684</v>
      </c>
      <c r="C471" s="186" t="s">
        <v>12</v>
      </c>
      <c r="D471" s="2"/>
      <c r="E471" s="35">
        <f t="shared" si="174"/>
        <v>0</v>
      </c>
      <c r="F471" s="2">
        <v>3</v>
      </c>
      <c r="G471" s="39">
        <f t="shared" si="170"/>
        <v>135000</v>
      </c>
      <c r="H471" s="2">
        <v>0</v>
      </c>
      <c r="I471" s="45">
        <f t="shared" si="171"/>
        <v>0</v>
      </c>
      <c r="J471" s="2">
        <v>0</v>
      </c>
      <c r="K471" s="50">
        <f t="shared" si="172"/>
        <v>0</v>
      </c>
      <c r="L471" s="2">
        <f t="shared" si="175"/>
        <v>3</v>
      </c>
      <c r="M471" s="11">
        <v>45000</v>
      </c>
      <c r="N471" s="24">
        <f t="shared" si="173"/>
        <v>135000</v>
      </c>
      <c r="O471" s="1"/>
    </row>
    <row r="472" spans="1:15" ht="15.6" x14ac:dyDescent="0.3">
      <c r="A472" s="333" t="s">
        <v>685</v>
      </c>
      <c r="B472" s="355" t="s">
        <v>686</v>
      </c>
      <c r="C472" s="341" t="s">
        <v>12</v>
      </c>
      <c r="D472" s="207"/>
      <c r="E472" s="335">
        <f t="shared" si="174"/>
        <v>0</v>
      </c>
      <c r="F472" s="207"/>
      <c r="G472" s="336">
        <f t="shared" si="170"/>
        <v>0</v>
      </c>
      <c r="H472" s="207">
        <v>0</v>
      </c>
      <c r="I472" s="337">
        <f t="shared" si="171"/>
        <v>0</v>
      </c>
      <c r="J472" s="207">
        <v>0</v>
      </c>
      <c r="K472" s="338">
        <f t="shared" si="172"/>
        <v>0</v>
      </c>
      <c r="L472" s="207">
        <f t="shared" si="175"/>
        <v>0</v>
      </c>
      <c r="M472" s="339">
        <v>40000</v>
      </c>
      <c r="N472" s="340">
        <f t="shared" si="173"/>
        <v>0</v>
      </c>
      <c r="O472" s="1"/>
    </row>
    <row r="473" spans="1:15" ht="15.6" x14ac:dyDescent="0.3">
      <c r="A473" s="356" t="s">
        <v>687</v>
      </c>
      <c r="B473" s="357" t="s">
        <v>688</v>
      </c>
      <c r="C473" s="358" t="s">
        <v>12</v>
      </c>
      <c r="D473" s="359"/>
      <c r="E473" s="335">
        <f t="shared" si="174"/>
        <v>0</v>
      </c>
      <c r="F473" s="359"/>
      <c r="G473" s="343">
        <f t="shared" si="170"/>
        <v>0</v>
      </c>
      <c r="H473" s="207">
        <v>0</v>
      </c>
      <c r="I473" s="344">
        <f t="shared" si="171"/>
        <v>0</v>
      </c>
      <c r="J473" s="207">
        <v>0</v>
      </c>
      <c r="K473" s="338">
        <f t="shared" si="172"/>
        <v>0</v>
      </c>
      <c r="L473" s="207">
        <f t="shared" si="175"/>
        <v>0</v>
      </c>
      <c r="M473" s="346">
        <v>35000</v>
      </c>
      <c r="N473" s="349">
        <f t="shared" si="173"/>
        <v>0</v>
      </c>
      <c r="O473" s="1"/>
    </row>
    <row r="474" spans="1:15" ht="15.6" x14ac:dyDescent="0.3">
      <c r="A474" s="147" t="s">
        <v>689</v>
      </c>
      <c r="B474" s="107" t="s">
        <v>690</v>
      </c>
      <c r="C474" s="191" t="s">
        <v>12</v>
      </c>
      <c r="D474" s="32"/>
      <c r="E474" s="38">
        <f t="shared" si="174"/>
        <v>0</v>
      </c>
      <c r="F474" s="33">
        <v>1</v>
      </c>
      <c r="G474" s="40">
        <f t="shared" si="170"/>
        <v>5000</v>
      </c>
      <c r="H474" s="2">
        <v>0</v>
      </c>
      <c r="I474" s="47">
        <f t="shared" si="171"/>
        <v>0</v>
      </c>
      <c r="J474" s="2">
        <v>0</v>
      </c>
      <c r="K474" s="55">
        <f t="shared" si="172"/>
        <v>0</v>
      </c>
      <c r="L474" s="2">
        <f t="shared" si="175"/>
        <v>1</v>
      </c>
      <c r="M474" s="5">
        <v>5000</v>
      </c>
      <c r="N474" s="23">
        <f t="shared" si="173"/>
        <v>5000</v>
      </c>
      <c r="O474" s="1"/>
    </row>
    <row r="475" spans="1:15" ht="15.6" x14ac:dyDescent="0.3">
      <c r="A475" s="356" t="s">
        <v>691</v>
      </c>
      <c r="B475" s="357" t="s">
        <v>692</v>
      </c>
      <c r="C475" s="358" t="s">
        <v>12</v>
      </c>
      <c r="D475" s="360"/>
      <c r="E475" s="348">
        <f>D475*M475</f>
        <v>0</v>
      </c>
      <c r="F475" s="360"/>
      <c r="G475" s="343">
        <f t="shared" si="170"/>
        <v>0</v>
      </c>
      <c r="H475" s="207">
        <v>0</v>
      </c>
      <c r="I475" s="344">
        <f t="shared" si="171"/>
        <v>0</v>
      </c>
      <c r="J475" s="207">
        <v>0</v>
      </c>
      <c r="K475" s="345">
        <f t="shared" si="172"/>
        <v>0</v>
      </c>
      <c r="L475" s="207">
        <f>D475+F475+H475+J475</f>
        <v>0</v>
      </c>
      <c r="M475" s="346">
        <v>8000</v>
      </c>
      <c r="N475" s="349">
        <f t="shared" si="173"/>
        <v>0</v>
      </c>
      <c r="O475" s="1"/>
    </row>
    <row r="476" spans="1:15" ht="15.6" x14ac:dyDescent="0.3">
      <c r="A476" s="356" t="s">
        <v>691</v>
      </c>
      <c r="B476" s="357" t="s">
        <v>693</v>
      </c>
      <c r="C476" s="358" t="s">
        <v>12</v>
      </c>
      <c r="D476" s="360"/>
      <c r="E476" s="348">
        <f t="shared" ref="E476:E482" si="176">D476*M476</f>
        <v>0</v>
      </c>
      <c r="F476" s="360"/>
      <c r="G476" s="343">
        <f t="shared" si="170"/>
        <v>0</v>
      </c>
      <c r="H476" s="207">
        <v>0</v>
      </c>
      <c r="I476" s="344">
        <f t="shared" si="171"/>
        <v>0</v>
      </c>
      <c r="J476" s="207">
        <v>0</v>
      </c>
      <c r="K476" s="345">
        <f t="shared" si="172"/>
        <v>0</v>
      </c>
      <c r="L476" s="207">
        <f t="shared" ref="L476:L482" si="177">D476+F476+H476+J476</f>
        <v>0</v>
      </c>
      <c r="M476" s="346">
        <v>9000</v>
      </c>
      <c r="N476" s="349">
        <f t="shared" si="173"/>
        <v>0</v>
      </c>
      <c r="O476" s="1"/>
    </row>
    <row r="477" spans="1:15" ht="15.6" x14ac:dyDescent="0.3">
      <c r="A477" s="356" t="s">
        <v>691</v>
      </c>
      <c r="B477" s="357" t="s">
        <v>694</v>
      </c>
      <c r="C477" s="358" t="s">
        <v>12</v>
      </c>
      <c r="D477" s="360"/>
      <c r="E477" s="348">
        <f t="shared" si="176"/>
        <v>0</v>
      </c>
      <c r="F477" s="360"/>
      <c r="G477" s="343">
        <f t="shared" si="170"/>
        <v>0</v>
      </c>
      <c r="H477" s="207">
        <v>0</v>
      </c>
      <c r="I477" s="344">
        <f t="shared" si="171"/>
        <v>0</v>
      </c>
      <c r="J477" s="207">
        <v>0</v>
      </c>
      <c r="K477" s="345">
        <f t="shared" si="172"/>
        <v>0</v>
      </c>
      <c r="L477" s="207">
        <f t="shared" si="177"/>
        <v>0</v>
      </c>
      <c r="M477" s="346">
        <v>3000</v>
      </c>
      <c r="N477" s="349">
        <f t="shared" si="173"/>
        <v>0</v>
      </c>
      <c r="O477" s="1"/>
    </row>
    <row r="478" spans="1:15" ht="15.6" x14ac:dyDescent="0.3">
      <c r="A478" s="356" t="s">
        <v>691</v>
      </c>
      <c r="B478" s="357" t="s">
        <v>695</v>
      </c>
      <c r="C478" s="358" t="s">
        <v>696</v>
      </c>
      <c r="D478" s="360"/>
      <c r="E478" s="348">
        <f t="shared" si="176"/>
        <v>0</v>
      </c>
      <c r="F478" s="360"/>
      <c r="G478" s="343">
        <f t="shared" si="170"/>
        <v>0</v>
      </c>
      <c r="H478" s="207">
        <v>0</v>
      </c>
      <c r="I478" s="344">
        <f t="shared" si="171"/>
        <v>0</v>
      </c>
      <c r="J478" s="207">
        <v>0</v>
      </c>
      <c r="K478" s="345">
        <f t="shared" si="172"/>
        <v>0</v>
      </c>
      <c r="L478" s="207">
        <f t="shared" si="177"/>
        <v>0</v>
      </c>
      <c r="M478" s="346">
        <v>1400</v>
      </c>
      <c r="N478" s="349">
        <f t="shared" si="173"/>
        <v>0</v>
      </c>
      <c r="O478" s="1"/>
    </row>
    <row r="479" spans="1:15" ht="15.6" x14ac:dyDescent="0.3">
      <c r="A479" s="147" t="s">
        <v>697</v>
      </c>
      <c r="B479" s="107" t="s">
        <v>698</v>
      </c>
      <c r="C479" s="191" t="s">
        <v>699</v>
      </c>
      <c r="D479" s="32"/>
      <c r="E479" s="38">
        <f t="shared" si="176"/>
        <v>0</v>
      </c>
      <c r="F479" s="32">
        <v>4</v>
      </c>
      <c r="G479" s="40">
        <f t="shared" si="170"/>
        <v>1232000</v>
      </c>
      <c r="H479" s="2">
        <v>0</v>
      </c>
      <c r="I479" s="47">
        <f t="shared" si="171"/>
        <v>0</v>
      </c>
      <c r="J479" s="2">
        <v>0</v>
      </c>
      <c r="K479" s="55">
        <f t="shared" si="172"/>
        <v>0</v>
      </c>
      <c r="L479" s="2">
        <f t="shared" si="177"/>
        <v>4</v>
      </c>
      <c r="M479" s="5">
        <v>308000</v>
      </c>
      <c r="N479" s="23">
        <f t="shared" si="173"/>
        <v>1232000</v>
      </c>
      <c r="O479" s="1"/>
    </row>
    <row r="480" spans="1:15" ht="15.6" x14ac:dyDescent="0.3">
      <c r="A480" s="138" t="s">
        <v>663</v>
      </c>
      <c r="B480" s="106" t="s">
        <v>700</v>
      </c>
      <c r="C480" s="191" t="s">
        <v>12</v>
      </c>
      <c r="D480" s="32"/>
      <c r="E480" s="38">
        <f t="shared" si="176"/>
        <v>0</v>
      </c>
      <c r="F480" s="32">
        <v>3</v>
      </c>
      <c r="G480" s="40">
        <f t="shared" si="170"/>
        <v>180000</v>
      </c>
      <c r="H480" s="2">
        <v>0</v>
      </c>
      <c r="I480" s="47">
        <f t="shared" si="171"/>
        <v>0</v>
      </c>
      <c r="J480" s="2">
        <v>0</v>
      </c>
      <c r="K480" s="55">
        <f t="shared" si="172"/>
        <v>0</v>
      </c>
      <c r="L480" s="10">
        <f t="shared" si="177"/>
        <v>3</v>
      </c>
      <c r="M480" s="3">
        <v>60000</v>
      </c>
      <c r="N480" s="23">
        <f t="shared" si="173"/>
        <v>180000</v>
      </c>
      <c r="O480" s="1"/>
    </row>
    <row r="481" spans="1:20" ht="15.6" x14ac:dyDescent="0.3">
      <c r="A481" s="356" t="s">
        <v>701</v>
      </c>
      <c r="B481" s="361" t="s">
        <v>702</v>
      </c>
      <c r="C481" s="358" t="s">
        <v>12</v>
      </c>
      <c r="D481" s="360"/>
      <c r="E481" s="348">
        <f t="shared" si="176"/>
        <v>0</v>
      </c>
      <c r="F481" s="360"/>
      <c r="G481" s="343">
        <f t="shared" si="170"/>
        <v>0</v>
      </c>
      <c r="H481" s="207">
        <v>0</v>
      </c>
      <c r="I481" s="344">
        <f t="shared" si="171"/>
        <v>0</v>
      </c>
      <c r="J481" s="207">
        <v>0</v>
      </c>
      <c r="K481" s="345">
        <f t="shared" si="172"/>
        <v>0</v>
      </c>
      <c r="L481" s="362">
        <f t="shared" si="177"/>
        <v>0</v>
      </c>
      <c r="M481" s="339">
        <v>20000</v>
      </c>
      <c r="N481" s="349">
        <f t="shared" si="173"/>
        <v>0</v>
      </c>
      <c r="O481" s="1"/>
    </row>
    <row r="482" spans="1:20" ht="16.2" thickBot="1" x14ac:dyDescent="0.35">
      <c r="A482" s="147" t="s">
        <v>675</v>
      </c>
      <c r="B482" s="106" t="s">
        <v>703</v>
      </c>
      <c r="C482" s="191" t="s">
        <v>12</v>
      </c>
      <c r="D482" s="32"/>
      <c r="E482" s="63">
        <f t="shared" si="176"/>
        <v>0</v>
      </c>
      <c r="F482" s="32">
        <v>2</v>
      </c>
      <c r="G482" s="40">
        <f t="shared" si="170"/>
        <v>13000</v>
      </c>
      <c r="H482" s="2">
        <v>0</v>
      </c>
      <c r="I482" s="47">
        <f t="shared" si="171"/>
        <v>0</v>
      </c>
      <c r="J482" s="2">
        <v>0</v>
      </c>
      <c r="K482" s="72">
        <f t="shared" si="172"/>
        <v>0</v>
      </c>
      <c r="L482" s="2">
        <f t="shared" si="177"/>
        <v>2</v>
      </c>
      <c r="M482" s="3">
        <v>6500</v>
      </c>
      <c r="N482" s="92">
        <f t="shared" si="173"/>
        <v>13000</v>
      </c>
      <c r="O482" s="1"/>
    </row>
    <row r="483" spans="1:20" ht="16.2" thickBot="1" x14ac:dyDescent="0.35">
      <c r="A483" s="141"/>
      <c r="B483" s="103"/>
      <c r="C483" s="186"/>
      <c r="D483" s="32"/>
      <c r="E483" s="36">
        <f>SUM(E450:E482)</f>
        <v>0</v>
      </c>
      <c r="F483" s="33"/>
      <c r="G483" s="42">
        <f>SUM(G450:G482)</f>
        <v>11614700</v>
      </c>
      <c r="H483" s="33"/>
      <c r="I483" s="46">
        <f>SUM(I450:I482)</f>
        <v>0</v>
      </c>
      <c r="J483" s="33"/>
      <c r="K483" s="101">
        <f>SUM(K450:K482)</f>
        <v>0</v>
      </c>
      <c r="L483" s="83"/>
      <c r="M483" s="59"/>
      <c r="N483" s="9">
        <f>SUM(N450:N482)</f>
        <v>11614700</v>
      </c>
      <c r="O483" s="1">
        <f t="shared" si="168"/>
        <v>11614700</v>
      </c>
      <c r="P483" s="322">
        <v>2.6</v>
      </c>
    </row>
    <row r="484" spans="1:20" ht="16.2" thickBot="1" x14ac:dyDescent="0.35">
      <c r="A484" s="138" t="s">
        <v>931</v>
      </c>
      <c r="B484" s="106" t="s">
        <v>932</v>
      </c>
      <c r="C484" s="191" t="s">
        <v>15</v>
      </c>
      <c r="D484" s="32">
        <v>1</v>
      </c>
      <c r="E484" s="36">
        <f t="shared" ref="E484:E488" si="178">D484*M484</f>
        <v>400000</v>
      </c>
      <c r="F484" s="33"/>
      <c r="G484" s="42">
        <f t="shared" ref="G484:G498" si="179">F484*M484</f>
        <v>0</v>
      </c>
      <c r="H484" s="33"/>
      <c r="I484" s="46">
        <f t="shared" ref="I484:I498" si="180">H484*M484</f>
        <v>0</v>
      </c>
      <c r="J484" s="33"/>
      <c r="K484" s="52">
        <f t="shared" ref="K484:K498" si="181">J484*M484</f>
        <v>0</v>
      </c>
      <c r="L484" s="8">
        <f t="shared" ref="L484:L496" si="182">D484+F484+H484+J484</f>
        <v>1</v>
      </c>
      <c r="M484" s="5">
        <v>400000</v>
      </c>
      <c r="N484" s="9">
        <f t="shared" ref="N484:N498" si="183">L484*M484</f>
        <v>400000</v>
      </c>
      <c r="O484" s="1">
        <f t="shared" si="168"/>
        <v>400000</v>
      </c>
      <c r="P484">
        <v>2.2000000000000002</v>
      </c>
    </row>
    <row r="485" spans="1:20" ht="16.2" thickBot="1" x14ac:dyDescent="0.35">
      <c r="A485" s="162"/>
      <c r="B485" s="111"/>
      <c r="C485" s="185"/>
      <c r="D485" s="17"/>
      <c r="E485" s="57"/>
      <c r="F485" s="2"/>
      <c r="G485" s="26"/>
      <c r="H485" s="2"/>
      <c r="I485" s="26"/>
      <c r="J485" s="2"/>
      <c r="K485" s="26"/>
      <c r="L485" s="8"/>
      <c r="M485" s="3"/>
      <c r="N485" s="82"/>
      <c r="O485" s="1"/>
    </row>
    <row r="486" spans="1:20" ht="16.2" thickBot="1" x14ac:dyDescent="0.35">
      <c r="A486" s="138" t="s">
        <v>704</v>
      </c>
      <c r="B486" s="106" t="s">
        <v>705</v>
      </c>
      <c r="C486" s="186" t="s">
        <v>12</v>
      </c>
      <c r="D486" s="27">
        <v>1</v>
      </c>
      <c r="E486" s="36">
        <f t="shared" si="178"/>
        <v>25000</v>
      </c>
      <c r="F486" s="28">
        <v>0</v>
      </c>
      <c r="G486" s="42">
        <f t="shared" si="179"/>
        <v>0</v>
      </c>
      <c r="H486" s="28">
        <v>1</v>
      </c>
      <c r="I486" s="46">
        <f t="shared" si="180"/>
        <v>25000</v>
      </c>
      <c r="J486" s="28">
        <v>0</v>
      </c>
      <c r="K486" s="52">
        <f t="shared" si="181"/>
        <v>0</v>
      </c>
      <c r="L486" s="8">
        <f t="shared" si="182"/>
        <v>2</v>
      </c>
      <c r="M486" s="5">
        <v>25000</v>
      </c>
      <c r="N486" s="9">
        <f t="shared" si="183"/>
        <v>50000</v>
      </c>
      <c r="O486" s="1">
        <f t="shared" si="168"/>
        <v>50000</v>
      </c>
      <c r="P486">
        <v>2.2000000000000002</v>
      </c>
    </row>
    <row r="487" spans="1:20" ht="15.6" x14ac:dyDescent="0.3">
      <c r="A487" s="138" t="s">
        <v>706</v>
      </c>
      <c r="B487" s="106" t="s">
        <v>707</v>
      </c>
      <c r="C487" s="186" t="s">
        <v>12</v>
      </c>
      <c r="D487" s="27">
        <v>1</v>
      </c>
      <c r="E487" s="74">
        <f t="shared" si="178"/>
        <v>30000</v>
      </c>
      <c r="F487" s="8">
        <v>0</v>
      </c>
      <c r="G487" s="39">
        <f t="shared" si="179"/>
        <v>0</v>
      </c>
      <c r="H487" s="27">
        <v>1</v>
      </c>
      <c r="I487" s="44">
        <f t="shared" si="180"/>
        <v>30000</v>
      </c>
      <c r="J487" s="8">
        <v>0</v>
      </c>
      <c r="K487" s="49">
        <f t="shared" si="181"/>
        <v>0</v>
      </c>
      <c r="L487" s="8">
        <f t="shared" si="182"/>
        <v>2</v>
      </c>
      <c r="M487" s="3">
        <v>30000</v>
      </c>
      <c r="N487" s="230">
        <f t="shared" si="183"/>
        <v>60000</v>
      </c>
      <c r="O487" s="1"/>
      <c r="T487" s="1">
        <f>SUM(N484+N489+N492+N499+N500+N502+N503+N507+N512)</f>
        <v>15425000</v>
      </c>
    </row>
    <row r="488" spans="1:20" ht="16.2" thickBot="1" x14ac:dyDescent="0.35">
      <c r="A488" s="138" t="s">
        <v>706</v>
      </c>
      <c r="B488" s="106" t="s">
        <v>708</v>
      </c>
      <c r="C488" s="186" t="s">
        <v>12</v>
      </c>
      <c r="D488" s="27">
        <v>1</v>
      </c>
      <c r="E488" s="63">
        <f t="shared" si="178"/>
        <v>30000</v>
      </c>
      <c r="F488" s="8">
        <v>0</v>
      </c>
      <c r="G488" s="39">
        <f t="shared" si="179"/>
        <v>0</v>
      </c>
      <c r="H488" s="27">
        <v>1</v>
      </c>
      <c r="I488" s="47">
        <f t="shared" si="180"/>
        <v>30000</v>
      </c>
      <c r="J488" s="8">
        <v>0</v>
      </c>
      <c r="K488" s="49">
        <f t="shared" si="181"/>
        <v>0</v>
      </c>
      <c r="L488" s="8">
        <f t="shared" si="182"/>
        <v>2</v>
      </c>
      <c r="M488" s="3">
        <v>30000</v>
      </c>
      <c r="N488" s="231">
        <f t="shared" si="183"/>
        <v>60000</v>
      </c>
      <c r="O488" s="1"/>
    </row>
    <row r="489" spans="1:20" ht="16.2" thickBot="1" x14ac:dyDescent="0.35">
      <c r="A489" s="146"/>
      <c r="B489" s="168"/>
      <c r="C489" s="186"/>
      <c r="D489" s="27"/>
      <c r="E489" s="36">
        <f>SUM(E487:E488)</f>
        <v>60000</v>
      </c>
      <c r="F489" s="28"/>
      <c r="G489" s="42">
        <f>SUM(G487:G488)</f>
        <v>0</v>
      </c>
      <c r="H489" s="28"/>
      <c r="I489" s="46">
        <f>SUM(I487:I488)</f>
        <v>60000</v>
      </c>
      <c r="J489" s="28"/>
      <c r="K489" s="52">
        <f>SUM(K487:K488)</f>
        <v>0</v>
      </c>
      <c r="L489" s="20"/>
      <c r="M489" s="7"/>
      <c r="N489" s="9">
        <f>SUM(N487:N488)</f>
        <v>120000</v>
      </c>
      <c r="O489" s="1">
        <f t="shared" si="168"/>
        <v>120000</v>
      </c>
      <c r="P489">
        <v>2.2000000000000002</v>
      </c>
    </row>
    <row r="490" spans="1:20" ht="15.6" x14ac:dyDescent="0.3">
      <c r="A490" s="138" t="s">
        <v>739</v>
      </c>
      <c r="B490" s="104" t="s">
        <v>736</v>
      </c>
      <c r="C490" s="179" t="s">
        <v>15</v>
      </c>
      <c r="D490" s="2">
        <v>0</v>
      </c>
      <c r="E490" s="38">
        <f t="shared" ref="E490" si="184">D490*M490</f>
        <v>0</v>
      </c>
      <c r="F490" s="2">
        <v>1</v>
      </c>
      <c r="G490" s="39">
        <f t="shared" ref="G490" si="185">F490*M490</f>
        <v>150000</v>
      </c>
      <c r="H490" s="2"/>
      <c r="I490" s="45">
        <v>0</v>
      </c>
      <c r="J490" s="2"/>
      <c r="K490" s="55">
        <v>0</v>
      </c>
      <c r="L490" s="2">
        <f t="shared" si="182"/>
        <v>1</v>
      </c>
      <c r="M490" s="3">
        <v>150000</v>
      </c>
      <c r="N490" s="23">
        <f t="shared" si="183"/>
        <v>150000</v>
      </c>
      <c r="O490" s="1"/>
    </row>
    <row r="491" spans="1:20" ht="16.2" thickBot="1" x14ac:dyDescent="0.35">
      <c r="A491" s="138" t="s">
        <v>739</v>
      </c>
      <c r="B491" s="199" t="s">
        <v>727</v>
      </c>
      <c r="C491" s="179" t="s">
        <v>15</v>
      </c>
      <c r="D491" s="195">
        <v>0</v>
      </c>
      <c r="E491" s="38">
        <f>D491*M491</f>
        <v>0</v>
      </c>
      <c r="F491" s="196">
        <v>1</v>
      </c>
      <c r="G491" s="132">
        <f>F491*M491</f>
        <v>3000000</v>
      </c>
      <c r="H491" s="196"/>
      <c r="I491" s="133">
        <f>H491*M491</f>
        <v>0</v>
      </c>
      <c r="J491" s="196"/>
      <c r="K491" s="49">
        <f>J491*M491</f>
        <v>0</v>
      </c>
      <c r="L491" s="20">
        <f>D491+F491+H491+J491</f>
        <v>1</v>
      </c>
      <c r="M491" s="3">
        <v>3000000</v>
      </c>
      <c r="N491" s="92">
        <f>L491*M491</f>
        <v>3000000</v>
      </c>
      <c r="O491" s="1"/>
    </row>
    <row r="492" spans="1:20" ht="16.2" thickBot="1" x14ac:dyDescent="0.35">
      <c r="A492" s="146"/>
      <c r="B492" s="168"/>
      <c r="C492" s="186"/>
      <c r="D492" s="27"/>
      <c r="E492" s="36">
        <f>SUM(E490:E491)</f>
        <v>0</v>
      </c>
      <c r="F492" s="28"/>
      <c r="G492" s="42">
        <f>SUM(G490:G491)</f>
        <v>3150000</v>
      </c>
      <c r="H492" s="28"/>
      <c r="I492" s="46">
        <f>SUM(I490:I491)</f>
        <v>0</v>
      </c>
      <c r="J492" s="28"/>
      <c r="K492" s="52">
        <f>SUM(K490:K491)</f>
        <v>0</v>
      </c>
      <c r="L492" s="2"/>
      <c r="M492" s="7"/>
      <c r="N492" s="9">
        <f>SUM(N490:N491)</f>
        <v>3150000</v>
      </c>
      <c r="O492" s="1">
        <f t="shared" ref="O492:O534" si="186">SUM(E492+G492+I492+K492)</f>
        <v>3150000</v>
      </c>
      <c r="P492">
        <v>2.2000000000000002</v>
      </c>
    </row>
    <row r="493" spans="1:20" ht="15.6" x14ac:dyDescent="0.3">
      <c r="A493" s="138" t="s">
        <v>709</v>
      </c>
      <c r="B493" s="104" t="s">
        <v>710</v>
      </c>
      <c r="C493" s="184" t="s">
        <v>15</v>
      </c>
      <c r="D493" s="2">
        <v>0</v>
      </c>
      <c r="E493" s="74">
        <f t="shared" ref="E493:E498" si="187">D493*M493</f>
        <v>0</v>
      </c>
      <c r="F493" s="2">
        <v>0</v>
      </c>
      <c r="G493" s="41">
        <f t="shared" si="179"/>
        <v>0</v>
      </c>
      <c r="H493" s="2">
        <v>1</v>
      </c>
      <c r="I493" s="44">
        <f t="shared" si="180"/>
        <v>260000</v>
      </c>
      <c r="J493" s="2">
        <v>0</v>
      </c>
      <c r="K493" s="197">
        <f t="shared" si="181"/>
        <v>0</v>
      </c>
      <c r="L493" s="2">
        <f t="shared" si="182"/>
        <v>1</v>
      </c>
      <c r="M493" s="3">
        <v>260000</v>
      </c>
      <c r="N493" s="66">
        <f t="shared" si="183"/>
        <v>260000</v>
      </c>
      <c r="O493" s="1"/>
    </row>
    <row r="494" spans="1:20" ht="15.6" x14ac:dyDescent="0.3">
      <c r="A494" s="138" t="s">
        <v>711</v>
      </c>
      <c r="B494" s="104" t="s">
        <v>712</v>
      </c>
      <c r="C494" s="184" t="s">
        <v>15</v>
      </c>
      <c r="D494" s="2">
        <v>0</v>
      </c>
      <c r="E494" s="38">
        <f t="shared" si="187"/>
        <v>0</v>
      </c>
      <c r="F494" s="2">
        <v>0</v>
      </c>
      <c r="G494" s="41">
        <f t="shared" si="179"/>
        <v>0</v>
      </c>
      <c r="H494" s="2">
        <v>1</v>
      </c>
      <c r="I494" s="44">
        <f t="shared" si="180"/>
        <v>1500000</v>
      </c>
      <c r="J494" s="2">
        <v>0</v>
      </c>
      <c r="K494" s="55">
        <f t="shared" si="181"/>
        <v>0</v>
      </c>
      <c r="L494" s="2">
        <f t="shared" si="182"/>
        <v>1</v>
      </c>
      <c r="M494" s="3">
        <v>1500000</v>
      </c>
      <c r="N494" s="24">
        <f t="shared" si="183"/>
        <v>1500000</v>
      </c>
      <c r="O494" s="1"/>
    </row>
    <row r="495" spans="1:20" ht="15.6" x14ac:dyDescent="0.3">
      <c r="A495" s="138" t="s">
        <v>713</v>
      </c>
      <c r="B495" s="104" t="s">
        <v>714</v>
      </c>
      <c r="C495" s="184" t="s">
        <v>15</v>
      </c>
      <c r="D495" s="2">
        <v>0</v>
      </c>
      <c r="E495" s="38">
        <f t="shared" si="187"/>
        <v>0</v>
      </c>
      <c r="F495" s="2">
        <v>1</v>
      </c>
      <c r="G495" s="41">
        <f t="shared" si="179"/>
        <v>350000</v>
      </c>
      <c r="H495" s="2">
        <v>0</v>
      </c>
      <c r="I495" s="44">
        <f t="shared" si="180"/>
        <v>0</v>
      </c>
      <c r="J495" s="2">
        <v>0</v>
      </c>
      <c r="K495" s="55">
        <f t="shared" si="181"/>
        <v>0</v>
      </c>
      <c r="L495" s="2">
        <f t="shared" si="182"/>
        <v>1</v>
      </c>
      <c r="M495" s="3">
        <v>350000</v>
      </c>
      <c r="N495" s="24">
        <f t="shared" si="183"/>
        <v>350000</v>
      </c>
      <c r="O495" s="1"/>
    </row>
    <row r="496" spans="1:20" ht="15.6" x14ac:dyDescent="0.3">
      <c r="A496" s="138" t="s">
        <v>740</v>
      </c>
      <c r="B496" s="175" t="s">
        <v>725</v>
      </c>
      <c r="C496" s="184" t="s">
        <v>15</v>
      </c>
      <c r="D496" s="2">
        <v>1</v>
      </c>
      <c r="E496" s="38">
        <f t="shared" si="187"/>
        <v>150000</v>
      </c>
      <c r="F496" s="2">
        <v>0</v>
      </c>
      <c r="G496" s="41">
        <f t="shared" si="179"/>
        <v>0</v>
      </c>
      <c r="H496" s="2">
        <v>0</v>
      </c>
      <c r="I496" s="44">
        <f t="shared" si="180"/>
        <v>0</v>
      </c>
      <c r="J496" s="2">
        <v>0</v>
      </c>
      <c r="K496" s="55">
        <f t="shared" si="181"/>
        <v>0</v>
      </c>
      <c r="L496" s="20">
        <f t="shared" si="182"/>
        <v>1</v>
      </c>
      <c r="M496" s="3">
        <v>150000</v>
      </c>
      <c r="N496" s="23">
        <f t="shared" si="183"/>
        <v>150000</v>
      </c>
      <c r="O496" s="1"/>
    </row>
    <row r="497" spans="1:16" ht="15.6" x14ac:dyDescent="0.3">
      <c r="A497" s="163" t="s">
        <v>741</v>
      </c>
      <c r="B497" s="164" t="s">
        <v>742</v>
      </c>
      <c r="C497" s="186" t="s">
        <v>11</v>
      </c>
      <c r="D497" s="15">
        <v>0</v>
      </c>
      <c r="E497" s="38">
        <f t="shared" si="187"/>
        <v>0</v>
      </c>
      <c r="F497" s="15">
        <v>1</v>
      </c>
      <c r="G497" s="41">
        <f t="shared" si="179"/>
        <v>5000</v>
      </c>
      <c r="H497" s="33">
        <v>16</v>
      </c>
      <c r="I497" s="44">
        <f t="shared" si="180"/>
        <v>80000</v>
      </c>
      <c r="J497" s="28">
        <v>0</v>
      </c>
      <c r="K497" s="55">
        <f t="shared" si="181"/>
        <v>0</v>
      </c>
      <c r="L497" s="20">
        <f>D497+F497+H497+J497</f>
        <v>17</v>
      </c>
      <c r="M497" s="3">
        <v>5000</v>
      </c>
      <c r="N497" s="23">
        <f t="shared" si="183"/>
        <v>85000</v>
      </c>
      <c r="O497" s="1"/>
    </row>
    <row r="498" spans="1:16" ht="16.2" thickBot="1" x14ac:dyDescent="0.35">
      <c r="A498" s="138" t="s">
        <v>743</v>
      </c>
      <c r="B498" s="106" t="s">
        <v>721</v>
      </c>
      <c r="C498" s="184" t="s">
        <v>15</v>
      </c>
      <c r="D498" s="27">
        <v>0</v>
      </c>
      <c r="E498" s="74">
        <f t="shared" si="187"/>
        <v>0</v>
      </c>
      <c r="F498" s="27">
        <v>1</v>
      </c>
      <c r="G498" s="41">
        <f t="shared" si="179"/>
        <v>1500000</v>
      </c>
      <c r="H498" s="2"/>
      <c r="I498" s="44">
        <f t="shared" si="180"/>
        <v>0</v>
      </c>
      <c r="J498" s="2"/>
      <c r="K498" s="55">
        <f t="shared" si="181"/>
        <v>0</v>
      </c>
      <c r="L498" s="12">
        <f t="shared" ref="L498" si="188">D498+F498+H498+J498</f>
        <v>1</v>
      </c>
      <c r="M498" s="5">
        <v>1500000</v>
      </c>
      <c r="N498" s="22">
        <f t="shared" si="183"/>
        <v>1500000</v>
      </c>
      <c r="O498" s="1"/>
    </row>
    <row r="499" spans="1:16" ht="16.2" thickBot="1" x14ac:dyDescent="0.35">
      <c r="A499" s="141"/>
      <c r="B499" s="103"/>
      <c r="C499" s="184"/>
      <c r="D499" s="27"/>
      <c r="E499" s="36">
        <f>SUM(E493:E498)</f>
        <v>150000</v>
      </c>
      <c r="F499" s="28"/>
      <c r="G499" s="42">
        <f>SUM(G493:G498)</f>
        <v>1855000</v>
      </c>
      <c r="H499" s="28"/>
      <c r="I499" s="46">
        <f>SUM(I493:I498)</f>
        <v>1840000</v>
      </c>
      <c r="J499" s="28"/>
      <c r="K499" s="52">
        <f>SUM(K493:K498)</f>
        <v>0</v>
      </c>
      <c r="L499" s="8"/>
      <c r="M499" s="5"/>
      <c r="N499" s="9">
        <f>SUM(N493:N498)</f>
        <v>3845000</v>
      </c>
      <c r="O499" s="1">
        <f t="shared" si="186"/>
        <v>3845000</v>
      </c>
      <c r="P499">
        <v>2.2000000000000002</v>
      </c>
    </row>
    <row r="500" spans="1:16" ht="16.2" thickBot="1" x14ac:dyDescent="0.35">
      <c r="A500" s="138" t="s">
        <v>715</v>
      </c>
      <c r="B500" s="106" t="s">
        <v>770</v>
      </c>
      <c r="C500" s="184" t="s">
        <v>769</v>
      </c>
      <c r="D500" s="27">
        <v>1</v>
      </c>
      <c r="E500" s="36">
        <f>D500*M500</f>
        <v>4000000</v>
      </c>
      <c r="F500" s="28">
        <v>0</v>
      </c>
      <c r="G500" s="42">
        <f t="shared" ref="G500:G503" si="189">F500*M500</f>
        <v>0</v>
      </c>
      <c r="H500" s="28">
        <v>0</v>
      </c>
      <c r="I500" s="46">
        <f t="shared" ref="I500:I503" si="190">H500*M500</f>
        <v>0</v>
      </c>
      <c r="J500" s="28">
        <v>0</v>
      </c>
      <c r="K500" s="52">
        <f t="shared" ref="K500:K503" si="191">J500*M500</f>
        <v>0</v>
      </c>
      <c r="L500" s="78">
        <f t="shared" ref="L500" si="192">D500+F500+H500+J500</f>
        <v>1</v>
      </c>
      <c r="M500" s="5">
        <v>4000000</v>
      </c>
      <c r="N500" s="9">
        <f>L500*M500</f>
        <v>4000000</v>
      </c>
      <c r="O500" s="1">
        <f t="shared" si="186"/>
        <v>4000000</v>
      </c>
      <c r="P500">
        <v>2.7</v>
      </c>
    </row>
    <row r="501" spans="1:16" ht="16.2" thickBot="1" x14ac:dyDescent="0.35">
      <c r="A501" s="141"/>
      <c r="B501" s="232"/>
      <c r="C501" s="184"/>
      <c r="D501" s="2"/>
      <c r="E501" s="178"/>
      <c r="F501" s="2"/>
      <c r="G501" s="178"/>
      <c r="H501" s="2"/>
      <c r="I501" s="178"/>
      <c r="J501" s="2"/>
      <c r="K501" s="178"/>
      <c r="L501" s="196"/>
      <c r="M501" s="5"/>
      <c r="N501" s="233"/>
      <c r="O501" s="1"/>
    </row>
    <row r="502" spans="1:16" ht="16.2" thickBot="1" x14ac:dyDescent="0.35">
      <c r="A502" s="138" t="s">
        <v>933</v>
      </c>
      <c r="B502" s="104" t="s">
        <v>752</v>
      </c>
      <c r="C502" s="117" t="s">
        <v>34</v>
      </c>
      <c r="D502" s="15">
        <v>1</v>
      </c>
      <c r="E502" s="36">
        <f t="shared" ref="E502:E503" si="193">D502*M502</f>
        <v>75000</v>
      </c>
      <c r="F502" s="4"/>
      <c r="G502" s="135">
        <f t="shared" si="189"/>
        <v>0</v>
      </c>
      <c r="H502" s="4"/>
      <c r="I502" s="136">
        <f t="shared" si="190"/>
        <v>0</v>
      </c>
      <c r="J502" s="4"/>
      <c r="K502" s="101">
        <f t="shared" si="191"/>
        <v>0</v>
      </c>
      <c r="L502" s="134">
        <f>D502+F502+H502+J502</f>
        <v>1</v>
      </c>
      <c r="M502" s="7">
        <v>75000</v>
      </c>
      <c r="N502" s="9">
        <f t="shared" ref="N502:N503" si="194">L502*M502</f>
        <v>75000</v>
      </c>
      <c r="O502" s="1">
        <f t="shared" si="186"/>
        <v>75000</v>
      </c>
      <c r="P502">
        <v>2.2000000000000002</v>
      </c>
    </row>
    <row r="503" spans="1:16" ht="16.2" thickBot="1" x14ac:dyDescent="0.35">
      <c r="A503" s="138" t="s">
        <v>750</v>
      </c>
      <c r="B503" s="106" t="s">
        <v>751</v>
      </c>
      <c r="C503" s="117" t="s">
        <v>34</v>
      </c>
      <c r="D503" s="15">
        <v>1</v>
      </c>
      <c r="E503" s="36">
        <f t="shared" si="193"/>
        <v>800000</v>
      </c>
      <c r="F503" s="4"/>
      <c r="G503" s="42">
        <f t="shared" si="189"/>
        <v>0</v>
      </c>
      <c r="H503" s="4"/>
      <c r="I503" s="46">
        <f t="shared" si="190"/>
        <v>0</v>
      </c>
      <c r="J503" s="4"/>
      <c r="K503" s="52">
        <f t="shared" si="191"/>
        <v>0</v>
      </c>
      <c r="L503" s="134">
        <f>D503+F503+H503+J503</f>
        <v>1</v>
      </c>
      <c r="M503" s="7">
        <v>800000</v>
      </c>
      <c r="N503" s="9">
        <f t="shared" si="194"/>
        <v>800000</v>
      </c>
      <c r="O503" s="1">
        <f t="shared" si="186"/>
        <v>800000</v>
      </c>
      <c r="P503">
        <v>2.2000000000000002</v>
      </c>
    </row>
    <row r="504" spans="1:16" ht="16.2" thickBot="1" x14ac:dyDescent="0.35">
      <c r="A504" s="141"/>
      <c r="B504" s="103"/>
      <c r="C504" s="184"/>
      <c r="D504" s="2"/>
      <c r="E504" s="178"/>
      <c r="F504" s="2"/>
      <c r="G504" s="31"/>
      <c r="H504" s="28"/>
      <c r="I504" s="31"/>
      <c r="J504" s="28"/>
      <c r="K504" s="31"/>
      <c r="L504" s="78"/>
      <c r="M504" s="5"/>
      <c r="N504" s="102"/>
      <c r="O504" s="1"/>
    </row>
    <row r="505" spans="1:16" ht="15.6" x14ac:dyDescent="0.3">
      <c r="A505" s="138" t="s">
        <v>716</v>
      </c>
      <c r="B505" s="106" t="s">
        <v>717</v>
      </c>
      <c r="C505" s="186" t="s">
        <v>15</v>
      </c>
      <c r="D505" s="27">
        <v>0</v>
      </c>
      <c r="E505" s="63">
        <f>D505*M505</f>
        <v>0</v>
      </c>
      <c r="F505" s="20">
        <v>0</v>
      </c>
      <c r="G505" s="39">
        <f>F505*M505</f>
        <v>0</v>
      </c>
      <c r="H505" s="12">
        <v>1</v>
      </c>
      <c r="I505" s="45">
        <f>H505*M505</f>
        <v>60000</v>
      </c>
      <c r="J505" s="2">
        <v>0</v>
      </c>
      <c r="K505" s="51">
        <f>J505*M505</f>
        <v>0</v>
      </c>
      <c r="L505" s="20">
        <f>D505+F505+H505+J505</f>
        <v>1</v>
      </c>
      <c r="M505" s="7">
        <v>60000</v>
      </c>
      <c r="N505" s="22">
        <f>L505*M505</f>
        <v>60000</v>
      </c>
      <c r="O505" s="1"/>
    </row>
    <row r="506" spans="1:16" ht="16.2" thickBot="1" x14ac:dyDescent="0.35">
      <c r="A506" s="138" t="s">
        <v>718</v>
      </c>
      <c r="B506" s="106" t="s">
        <v>719</v>
      </c>
      <c r="C506" s="186" t="s">
        <v>15</v>
      </c>
      <c r="D506" s="27">
        <v>0</v>
      </c>
      <c r="E506" s="63">
        <f>D506*M506</f>
        <v>0</v>
      </c>
      <c r="F506" s="8">
        <v>0</v>
      </c>
      <c r="G506" s="40">
        <f>F506*M506</f>
        <v>0</v>
      </c>
      <c r="H506" s="2">
        <v>1</v>
      </c>
      <c r="I506" s="47">
        <f>H506*M506</f>
        <v>60000</v>
      </c>
      <c r="J506" s="2">
        <v>0</v>
      </c>
      <c r="K506" s="64">
        <f>J506*M506</f>
        <v>0</v>
      </c>
      <c r="L506" s="8">
        <f>D506+F506+H506+J506</f>
        <v>1</v>
      </c>
      <c r="M506" s="3">
        <v>60000</v>
      </c>
      <c r="N506" s="234">
        <f>L506*M506</f>
        <v>60000</v>
      </c>
      <c r="O506" s="1"/>
    </row>
    <row r="507" spans="1:16" ht="16.2" thickBot="1" x14ac:dyDescent="0.35">
      <c r="A507" s="138"/>
      <c r="B507" s="106"/>
      <c r="C507" s="186"/>
      <c r="D507" s="27"/>
      <c r="E507" s="36">
        <f>SUM(E505:E506)</f>
        <v>0</v>
      </c>
      <c r="F507" s="28"/>
      <c r="G507" s="42">
        <f>SUM(G505:G506)</f>
        <v>0</v>
      </c>
      <c r="H507" s="28"/>
      <c r="I507" s="46">
        <f>SUM(I505:I506)</f>
        <v>120000</v>
      </c>
      <c r="J507" s="28"/>
      <c r="K507" s="52">
        <f>SUM(K505:K506)</f>
        <v>0</v>
      </c>
      <c r="L507" s="8"/>
      <c r="M507" s="7"/>
      <c r="N507" s="9">
        <f>SUM(N505:N506)</f>
        <v>120000</v>
      </c>
      <c r="O507" s="1">
        <f t="shared" si="186"/>
        <v>120000</v>
      </c>
      <c r="P507">
        <v>2.2000000000000002</v>
      </c>
    </row>
    <row r="508" spans="1:16" ht="15.6" x14ac:dyDescent="0.3">
      <c r="A508" s="138" t="s">
        <v>722</v>
      </c>
      <c r="B508" s="106" t="s">
        <v>723</v>
      </c>
      <c r="C508" s="184" t="s">
        <v>15</v>
      </c>
      <c r="D508" s="27">
        <v>0</v>
      </c>
      <c r="E508" s="38">
        <f t="shared" ref="E508:E511" si="195">D508*M508</f>
        <v>0</v>
      </c>
      <c r="F508" s="28">
        <v>1</v>
      </c>
      <c r="G508" s="41">
        <f t="shared" ref="G508:G511" si="196">F508*M508</f>
        <v>70000</v>
      </c>
      <c r="H508" s="2">
        <v>1</v>
      </c>
      <c r="I508" s="44">
        <f t="shared" ref="I508:I511" si="197">H508*M508</f>
        <v>70000</v>
      </c>
      <c r="J508" s="2">
        <v>0</v>
      </c>
      <c r="K508" s="61">
        <f t="shared" ref="K508:K510" si="198">J508*M508</f>
        <v>0</v>
      </c>
      <c r="L508" s="12">
        <f t="shared" ref="L508:L511" si="199">D508+F508+H508+J508</f>
        <v>2</v>
      </c>
      <c r="M508" s="5">
        <v>70000</v>
      </c>
      <c r="N508" s="22">
        <f t="shared" ref="N508:N511" si="200">L508*M508</f>
        <v>140000</v>
      </c>
      <c r="O508" s="1"/>
    </row>
    <row r="509" spans="1:16" ht="15.6" x14ac:dyDescent="0.3">
      <c r="A509" s="138" t="s">
        <v>722</v>
      </c>
      <c r="B509" s="106" t="s">
        <v>920</v>
      </c>
      <c r="C509" s="184" t="s">
        <v>15</v>
      </c>
      <c r="D509" s="27">
        <v>0</v>
      </c>
      <c r="E509" s="38">
        <f t="shared" si="195"/>
        <v>0</v>
      </c>
      <c r="F509" s="4">
        <v>1</v>
      </c>
      <c r="G509" s="41">
        <f t="shared" si="196"/>
        <v>2500000</v>
      </c>
      <c r="H509" s="2">
        <v>0</v>
      </c>
      <c r="I509" s="44">
        <f t="shared" si="197"/>
        <v>0</v>
      </c>
      <c r="J509" s="2">
        <v>0</v>
      </c>
      <c r="K509" s="61">
        <f t="shared" si="198"/>
        <v>0</v>
      </c>
      <c r="L509" s="12">
        <f t="shared" si="199"/>
        <v>1</v>
      </c>
      <c r="M509" s="7">
        <v>2500000</v>
      </c>
      <c r="N509" s="22">
        <f t="shared" si="200"/>
        <v>2500000</v>
      </c>
      <c r="O509" s="1"/>
    </row>
    <row r="510" spans="1:16" ht="15.6" x14ac:dyDescent="0.3">
      <c r="A510" s="138" t="s">
        <v>720</v>
      </c>
      <c r="B510" s="106" t="s">
        <v>724</v>
      </c>
      <c r="C510" s="184" t="s">
        <v>15</v>
      </c>
      <c r="D510" s="2">
        <v>0</v>
      </c>
      <c r="E510" s="38">
        <f t="shared" si="195"/>
        <v>0</v>
      </c>
      <c r="F510" s="4">
        <v>1</v>
      </c>
      <c r="G510" s="41">
        <v>100000</v>
      </c>
      <c r="H510" s="2">
        <v>0</v>
      </c>
      <c r="I510" s="44">
        <f t="shared" si="197"/>
        <v>0</v>
      </c>
      <c r="J510" s="2">
        <v>0</v>
      </c>
      <c r="K510" s="61">
        <f t="shared" si="198"/>
        <v>0</v>
      </c>
      <c r="L510" s="12">
        <f t="shared" si="199"/>
        <v>1</v>
      </c>
      <c r="M510" s="7">
        <v>100000</v>
      </c>
      <c r="N510" s="23">
        <f t="shared" si="200"/>
        <v>100000</v>
      </c>
      <c r="O510" s="1"/>
    </row>
    <row r="511" spans="1:16" ht="16.2" thickBot="1" x14ac:dyDescent="0.35">
      <c r="A511" s="200" t="s">
        <v>726</v>
      </c>
      <c r="B511" s="199" t="s">
        <v>728</v>
      </c>
      <c r="C511" s="117" t="s">
        <v>15</v>
      </c>
      <c r="D511" s="2">
        <v>1</v>
      </c>
      <c r="E511" s="38">
        <f t="shared" si="195"/>
        <v>175000</v>
      </c>
      <c r="F511" s="2"/>
      <c r="G511" s="132">
        <f t="shared" si="196"/>
        <v>0</v>
      </c>
      <c r="H511" s="2"/>
      <c r="I511" s="133">
        <f t="shared" si="197"/>
        <v>0</v>
      </c>
      <c r="J511" s="2"/>
      <c r="K511" s="49">
        <f>J511*M511</f>
        <v>0</v>
      </c>
      <c r="L511" s="20">
        <f t="shared" si="199"/>
        <v>1</v>
      </c>
      <c r="M511" s="5">
        <v>175000</v>
      </c>
      <c r="N511" s="24">
        <f t="shared" si="200"/>
        <v>175000</v>
      </c>
      <c r="O511" s="1"/>
    </row>
    <row r="512" spans="1:16" ht="16.2" thickBot="1" x14ac:dyDescent="0.35">
      <c r="A512" s="155"/>
      <c r="B512" s="168"/>
      <c r="C512" s="184"/>
      <c r="D512" s="190"/>
      <c r="E512" s="36">
        <f>SUM(E508:E511)</f>
        <v>175000</v>
      </c>
      <c r="F512" s="190"/>
      <c r="G512" s="42">
        <f>SUM(G508:G511)</f>
        <v>2670000</v>
      </c>
      <c r="H512" s="190"/>
      <c r="I512" s="46">
        <f>SUM(I508:I511)</f>
        <v>70000</v>
      </c>
      <c r="J512" s="189"/>
      <c r="K512" s="52">
        <f>SUM(K508:K511)</f>
        <v>0</v>
      </c>
      <c r="L512" s="117"/>
      <c r="M512" s="190"/>
      <c r="N512" s="9">
        <f>SUM(N508:N511)</f>
        <v>2915000</v>
      </c>
      <c r="O512" s="1">
        <f t="shared" si="186"/>
        <v>2915000</v>
      </c>
      <c r="P512">
        <v>2.2000000000000002</v>
      </c>
    </row>
    <row r="513" spans="1:17" ht="16.2" thickBot="1" x14ac:dyDescent="0.35">
      <c r="A513" s="201" t="s">
        <v>729</v>
      </c>
      <c r="B513" s="106" t="s">
        <v>730</v>
      </c>
      <c r="C513" s="184" t="s">
        <v>15</v>
      </c>
      <c r="D513" s="27">
        <v>0</v>
      </c>
      <c r="E513" s="36">
        <f t="shared" ref="E513" si="201">D513*M513</f>
        <v>0</v>
      </c>
      <c r="F513" s="28">
        <v>0</v>
      </c>
      <c r="G513" s="42">
        <v>0</v>
      </c>
      <c r="H513" s="28">
        <v>1</v>
      </c>
      <c r="I513" s="46">
        <f>H513*M513</f>
        <v>150000</v>
      </c>
      <c r="J513" s="28">
        <v>0</v>
      </c>
      <c r="K513" s="52">
        <v>0</v>
      </c>
      <c r="L513" s="8">
        <f t="shared" ref="L513" si="202">D513+F513+H513+J513</f>
        <v>1</v>
      </c>
      <c r="M513" s="5">
        <v>150000</v>
      </c>
      <c r="N513" s="9">
        <v>150000</v>
      </c>
      <c r="O513" s="1">
        <f t="shared" si="186"/>
        <v>150000</v>
      </c>
      <c r="P513">
        <v>2.2000000000000002</v>
      </c>
    </row>
    <row r="514" spans="1:17" ht="16.2" thickBot="1" x14ac:dyDescent="0.35">
      <c r="A514" s="143"/>
      <c r="B514" s="168"/>
      <c r="C514" s="186"/>
      <c r="D514" s="27"/>
      <c r="E514" s="31"/>
      <c r="F514" s="2"/>
      <c r="G514" s="31"/>
      <c r="H514" s="2"/>
      <c r="I514" s="31"/>
      <c r="J514" s="2"/>
      <c r="K514" s="31"/>
      <c r="L514" s="2"/>
      <c r="M514" s="3"/>
      <c r="N514" s="25"/>
      <c r="O514" s="1"/>
    </row>
    <row r="515" spans="1:17" ht="16.2" thickBot="1" x14ac:dyDescent="0.35">
      <c r="A515" s="201" t="s">
        <v>737</v>
      </c>
      <c r="B515" s="106" t="s">
        <v>738</v>
      </c>
      <c r="C515" s="184" t="s">
        <v>15</v>
      </c>
      <c r="D515" s="27">
        <v>1</v>
      </c>
      <c r="E515" s="36">
        <f t="shared" ref="E515" si="203">D515*M515</f>
        <v>5000000</v>
      </c>
      <c r="F515" s="28">
        <v>0</v>
      </c>
      <c r="G515" s="42">
        <f>F515*M515</f>
        <v>0</v>
      </c>
      <c r="H515" s="28">
        <v>0</v>
      </c>
      <c r="I515" s="46">
        <f>H515*M515</f>
        <v>0</v>
      </c>
      <c r="J515" s="28">
        <v>0</v>
      </c>
      <c r="K515" s="137">
        <f>J515*M515</f>
        <v>0</v>
      </c>
      <c r="L515" s="8">
        <f t="shared" ref="L515" si="204">D515+F515+H515+J515</f>
        <v>1</v>
      </c>
      <c r="M515" s="5">
        <v>5000000</v>
      </c>
      <c r="N515" s="9">
        <f>L515*M515</f>
        <v>5000000</v>
      </c>
      <c r="O515" s="1">
        <f t="shared" si="186"/>
        <v>5000000</v>
      </c>
      <c r="P515">
        <v>2.2000000000000002</v>
      </c>
    </row>
    <row r="516" spans="1:17" ht="18" x14ac:dyDescent="0.35">
      <c r="A516" s="273"/>
      <c r="B516" s="245"/>
      <c r="C516" s="180"/>
      <c r="D516" s="235"/>
      <c r="E516" s="181"/>
      <c r="F516" s="235"/>
      <c r="G516" s="181"/>
      <c r="H516" s="237"/>
      <c r="I516" s="181"/>
      <c r="J516" s="237"/>
      <c r="K516" s="181"/>
      <c r="L516" s="237"/>
      <c r="M516" s="237"/>
      <c r="N516" s="236"/>
      <c r="O516" s="1"/>
    </row>
    <row r="517" spans="1:17" ht="15.6" x14ac:dyDescent="0.3">
      <c r="A517" s="274" t="s">
        <v>771</v>
      </c>
      <c r="B517" s="254" t="s">
        <v>772</v>
      </c>
      <c r="C517" s="8" t="s">
        <v>12</v>
      </c>
      <c r="D517" s="12">
        <v>2</v>
      </c>
      <c r="E517" s="38">
        <f t="shared" ref="E517:E519" si="205">D517*M517</f>
        <v>14200</v>
      </c>
      <c r="F517" s="12"/>
      <c r="G517" s="39">
        <f>F517*M517</f>
        <v>0</v>
      </c>
      <c r="H517" s="2"/>
      <c r="I517" s="45">
        <f>H517*M517</f>
        <v>0</v>
      </c>
      <c r="J517" s="2"/>
      <c r="K517" s="51">
        <f>J517*M517</f>
        <v>0</v>
      </c>
      <c r="L517" s="8">
        <f>D517+F517+H517+J517</f>
        <v>2</v>
      </c>
      <c r="M517" s="3">
        <v>7100</v>
      </c>
      <c r="N517" s="23">
        <f>L517*M517</f>
        <v>14200</v>
      </c>
      <c r="O517" s="1"/>
      <c r="Q517" s="1"/>
    </row>
    <row r="518" spans="1:17" ht="15.6" x14ac:dyDescent="0.3">
      <c r="A518" s="274" t="s">
        <v>771</v>
      </c>
      <c r="B518" s="254" t="s">
        <v>772</v>
      </c>
      <c r="C518" s="8" t="s">
        <v>12</v>
      </c>
      <c r="D518" s="2">
        <v>2</v>
      </c>
      <c r="E518" s="63">
        <f t="shared" si="205"/>
        <v>13800</v>
      </c>
      <c r="F518" s="2"/>
      <c r="G518" s="39">
        <f>F518*M518</f>
        <v>0</v>
      </c>
      <c r="H518" s="2"/>
      <c r="I518" s="45">
        <f>H518*M518</f>
        <v>0</v>
      </c>
      <c r="J518" s="2"/>
      <c r="K518" s="51">
        <f>J518*M518</f>
        <v>0</v>
      </c>
      <c r="L518" s="20">
        <f t="shared" ref="L518:L519" si="206">D518+F518+H518+J518</f>
        <v>2</v>
      </c>
      <c r="M518" s="3">
        <v>6900</v>
      </c>
      <c r="N518" s="23">
        <f>L518*M518</f>
        <v>13800</v>
      </c>
      <c r="O518" s="1"/>
    </row>
    <row r="519" spans="1:17" ht="16.2" thickBot="1" x14ac:dyDescent="0.35">
      <c r="A519" s="274" t="s">
        <v>771</v>
      </c>
      <c r="B519" s="254" t="s">
        <v>772</v>
      </c>
      <c r="C519" s="8" t="s">
        <v>12</v>
      </c>
      <c r="D519" s="17"/>
      <c r="E519" s="63">
        <f t="shared" si="205"/>
        <v>0</v>
      </c>
      <c r="F519" s="17"/>
      <c r="G519" s="40">
        <f>F519*M519</f>
        <v>0</v>
      </c>
      <c r="H519" s="17">
        <v>2</v>
      </c>
      <c r="I519" s="47">
        <f>H519*M519</f>
        <v>23200</v>
      </c>
      <c r="J519" s="17"/>
      <c r="K519" s="50">
        <f>J519*M519</f>
        <v>0</v>
      </c>
      <c r="L519" s="2">
        <f t="shared" si="206"/>
        <v>2</v>
      </c>
      <c r="M519" s="76">
        <v>11600</v>
      </c>
      <c r="N519" s="24">
        <f>L519*M519</f>
        <v>23200</v>
      </c>
      <c r="O519" s="1"/>
    </row>
    <row r="520" spans="1:17" ht="16.2" thickBot="1" x14ac:dyDescent="0.35">
      <c r="A520" s="111"/>
      <c r="B520" s="255"/>
      <c r="C520" s="10"/>
      <c r="D520" s="32"/>
      <c r="E520" s="36">
        <f>SUM(E517:E519)</f>
        <v>28000</v>
      </c>
      <c r="F520" s="33"/>
      <c r="G520" s="42">
        <f>SUM(G517:G519)</f>
        <v>0</v>
      </c>
      <c r="H520" s="33"/>
      <c r="I520" s="46">
        <f>SUM(I517:I519)</f>
        <v>23200</v>
      </c>
      <c r="J520" s="33"/>
      <c r="K520" s="52">
        <f>SUM(K517:K519)</f>
        <v>0</v>
      </c>
      <c r="L520" s="184"/>
      <c r="M520" s="250"/>
      <c r="N520" s="9">
        <f>SUM(N517:N519)</f>
        <v>51200</v>
      </c>
      <c r="O520" s="1">
        <f t="shared" si="186"/>
        <v>51200</v>
      </c>
      <c r="P520" s="320">
        <v>2.2999999999999998</v>
      </c>
    </row>
    <row r="521" spans="1:17" x14ac:dyDescent="0.3">
      <c r="A521" s="275"/>
      <c r="B521" s="256"/>
      <c r="C521" s="238"/>
      <c r="D521" s="205"/>
      <c r="E521" s="249"/>
      <c r="F521" s="205"/>
      <c r="G521" s="249"/>
      <c r="H521" s="205"/>
      <c r="I521" s="249"/>
      <c r="J521" s="205"/>
      <c r="N521" s="248"/>
      <c r="O521" s="1"/>
    </row>
    <row r="522" spans="1:17" ht="16.2" thickBot="1" x14ac:dyDescent="0.35">
      <c r="A522" s="254" t="s">
        <v>903</v>
      </c>
      <c r="B522" s="254" t="s">
        <v>773</v>
      </c>
      <c r="C522" s="239" t="s">
        <v>12</v>
      </c>
      <c r="D522" s="2"/>
      <c r="E522" s="63"/>
      <c r="F522" s="2"/>
      <c r="G522" s="40"/>
      <c r="H522" s="2"/>
      <c r="I522" s="47"/>
      <c r="J522" s="2"/>
      <c r="K522" s="50"/>
      <c r="L522" s="8"/>
      <c r="M522" s="3"/>
      <c r="N522" s="24"/>
      <c r="O522" s="1"/>
    </row>
    <row r="523" spans="1:17" ht="16.2" thickBot="1" x14ac:dyDescent="0.35">
      <c r="A523" s="275"/>
      <c r="B523" s="256"/>
      <c r="C523" s="239"/>
      <c r="D523" s="32">
        <v>3</v>
      </c>
      <c r="E523" s="36">
        <f t="shared" ref="E523" si="207">D523*M523</f>
        <v>30000</v>
      </c>
      <c r="F523" s="33">
        <v>3</v>
      </c>
      <c r="G523" s="42">
        <f>F523*M523</f>
        <v>30000</v>
      </c>
      <c r="H523" s="33">
        <v>3</v>
      </c>
      <c r="I523" s="46">
        <f>H523*M523</f>
        <v>30000</v>
      </c>
      <c r="J523" s="33">
        <v>3</v>
      </c>
      <c r="K523" s="52">
        <f>J523*M523</f>
        <v>30000</v>
      </c>
      <c r="L523" s="8">
        <f>D523+F523+H523+J523</f>
        <v>12</v>
      </c>
      <c r="M523" s="11">
        <v>10000</v>
      </c>
      <c r="N523" s="9">
        <f>L523*M523</f>
        <v>120000</v>
      </c>
      <c r="O523" s="1">
        <f t="shared" si="186"/>
        <v>120000</v>
      </c>
      <c r="P523" s="320">
        <v>2.2999999999999998</v>
      </c>
    </row>
    <row r="524" spans="1:17" ht="15.6" x14ac:dyDescent="0.3">
      <c r="A524" s="276" t="s">
        <v>774</v>
      </c>
      <c r="B524" s="254" t="s">
        <v>775</v>
      </c>
      <c r="C524" s="203" t="s">
        <v>12</v>
      </c>
      <c r="D524" s="2"/>
      <c r="E524" s="35">
        <f>D524*M524</f>
        <v>0</v>
      </c>
      <c r="F524" s="2">
        <v>2</v>
      </c>
      <c r="G524" s="41">
        <f>F524*M524</f>
        <v>32000</v>
      </c>
      <c r="H524" s="2">
        <v>0</v>
      </c>
      <c r="I524" s="44">
        <f>H524*M524</f>
        <v>0</v>
      </c>
      <c r="J524" s="2"/>
      <c r="K524" s="49">
        <f>J524*M524</f>
        <v>0</v>
      </c>
      <c r="L524" s="2">
        <f>D524+F524+H524+J524</f>
        <v>2</v>
      </c>
      <c r="M524" s="3">
        <v>16000</v>
      </c>
      <c r="N524" s="66">
        <f>L524*M524</f>
        <v>32000</v>
      </c>
      <c r="O524" s="1"/>
    </row>
    <row r="525" spans="1:17" ht="16.2" thickBot="1" x14ac:dyDescent="0.35">
      <c r="A525" s="276" t="s">
        <v>774</v>
      </c>
      <c r="B525" s="254" t="s">
        <v>776</v>
      </c>
      <c r="C525" s="203" t="s">
        <v>12</v>
      </c>
      <c r="D525" s="2"/>
      <c r="E525" s="34">
        <f>D525*M525</f>
        <v>0</v>
      </c>
      <c r="F525" s="2">
        <v>2</v>
      </c>
      <c r="G525" s="39">
        <f>F525*M525</f>
        <v>16500</v>
      </c>
      <c r="H525" s="2">
        <v>0</v>
      </c>
      <c r="I525" s="45">
        <f>H525*M525</f>
        <v>0</v>
      </c>
      <c r="J525" s="2"/>
      <c r="K525" s="51">
        <f>J525*M525</f>
        <v>0</v>
      </c>
      <c r="L525" s="2">
        <f t="shared" ref="L525" si="208">D525+F525+H525+J525</f>
        <v>2</v>
      </c>
      <c r="M525" s="3">
        <v>8250</v>
      </c>
      <c r="N525" s="24">
        <f>L525*M525</f>
        <v>16500</v>
      </c>
      <c r="O525" s="1"/>
    </row>
    <row r="526" spans="1:17" ht="16.2" thickBot="1" x14ac:dyDescent="0.35">
      <c r="A526" s="277"/>
      <c r="B526" s="257"/>
      <c r="C526" s="203"/>
      <c r="D526" s="2"/>
      <c r="E526" s="36">
        <f>SUM(E524:E525)</f>
        <v>0</v>
      </c>
      <c r="F526" s="28"/>
      <c r="G526" s="42">
        <f>SUM(G524:G525)</f>
        <v>48500</v>
      </c>
      <c r="H526" s="28"/>
      <c r="I526" s="46">
        <f>SUM(I524:I525)</f>
        <v>0</v>
      </c>
      <c r="J526" s="8"/>
      <c r="K526" s="53">
        <f>SUM(K524:K525)</f>
        <v>0</v>
      </c>
      <c r="L526" s="20"/>
      <c r="M526" s="7"/>
      <c r="N526" s="9">
        <f>SUM(N524:N525)</f>
        <v>48500</v>
      </c>
      <c r="O526" s="1">
        <f t="shared" si="186"/>
        <v>48500</v>
      </c>
      <c r="P526" s="320">
        <v>2.2999999999999998</v>
      </c>
    </row>
    <row r="527" spans="1:17" x14ac:dyDescent="0.3">
      <c r="A527" s="275"/>
      <c r="B527" s="256"/>
      <c r="C527" s="239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46"/>
      <c r="O527" s="1"/>
    </row>
    <row r="528" spans="1:17" ht="15.6" x14ac:dyDescent="0.3">
      <c r="A528" s="276" t="s">
        <v>777</v>
      </c>
      <c r="B528" s="254" t="s">
        <v>778</v>
      </c>
      <c r="C528" s="203" t="s">
        <v>12</v>
      </c>
      <c r="D528" s="2">
        <v>1</v>
      </c>
      <c r="E528" s="34">
        <f t="shared" ref="E528:E531" si="209">D528*M528</f>
        <v>10000</v>
      </c>
      <c r="F528" s="2">
        <v>1</v>
      </c>
      <c r="G528" s="39">
        <f>F528*M528</f>
        <v>10000</v>
      </c>
      <c r="H528" s="2">
        <v>1</v>
      </c>
      <c r="I528" s="45">
        <f>H528*M528</f>
        <v>10000</v>
      </c>
      <c r="J528" s="2"/>
      <c r="K528" s="51">
        <f>J528*M528</f>
        <v>0</v>
      </c>
      <c r="L528" s="2">
        <f t="shared" ref="L528:L531" si="210">D528+F528+H528+J528</f>
        <v>3</v>
      </c>
      <c r="M528" s="3">
        <v>10000</v>
      </c>
      <c r="N528" s="23">
        <f>L528*M528</f>
        <v>30000</v>
      </c>
      <c r="O528" s="1"/>
    </row>
    <row r="529" spans="1:16" ht="15.6" x14ac:dyDescent="0.3">
      <c r="A529" s="276" t="s">
        <v>777</v>
      </c>
      <c r="B529" s="254" t="s">
        <v>779</v>
      </c>
      <c r="C529" s="203" t="s">
        <v>12</v>
      </c>
      <c r="D529" s="2">
        <v>150</v>
      </c>
      <c r="E529" s="34">
        <f t="shared" si="209"/>
        <v>6000</v>
      </c>
      <c r="F529" s="2"/>
      <c r="G529" s="39">
        <f>F529*M529</f>
        <v>0</v>
      </c>
      <c r="H529" s="2"/>
      <c r="I529" s="45">
        <f t="shared" ref="I529:I531" si="211">H529*M529</f>
        <v>0</v>
      </c>
      <c r="J529" s="2"/>
      <c r="K529" s="50">
        <f>J529*M529</f>
        <v>0</v>
      </c>
      <c r="L529" s="2">
        <f t="shared" si="210"/>
        <v>150</v>
      </c>
      <c r="M529" s="3">
        <v>40</v>
      </c>
      <c r="N529" s="24">
        <f>L529*M529</f>
        <v>6000</v>
      </c>
      <c r="O529" s="1"/>
    </row>
    <row r="530" spans="1:16" ht="15.6" x14ac:dyDescent="0.3">
      <c r="A530" s="276" t="s">
        <v>777</v>
      </c>
      <c r="B530" s="254" t="s">
        <v>780</v>
      </c>
      <c r="C530" s="203" t="s">
        <v>12</v>
      </c>
      <c r="D530" s="2">
        <v>150</v>
      </c>
      <c r="E530" s="34">
        <f t="shared" si="209"/>
        <v>60000</v>
      </c>
      <c r="F530" s="2"/>
      <c r="G530" s="39">
        <f>F530*M530</f>
        <v>0</v>
      </c>
      <c r="H530" s="2"/>
      <c r="I530" s="45">
        <f t="shared" si="211"/>
        <v>0</v>
      </c>
      <c r="J530" s="2"/>
      <c r="K530" s="50">
        <f>J530*M530</f>
        <v>0</v>
      </c>
      <c r="L530" s="2">
        <f t="shared" si="210"/>
        <v>150</v>
      </c>
      <c r="M530" s="3">
        <v>400</v>
      </c>
      <c r="N530" s="24">
        <f>L530*M530</f>
        <v>60000</v>
      </c>
      <c r="O530" s="1"/>
    </row>
    <row r="531" spans="1:16" ht="16.2" thickBot="1" x14ac:dyDescent="0.35">
      <c r="A531" s="276" t="s">
        <v>777</v>
      </c>
      <c r="B531" s="254" t="s">
        <v>781</v>
      </c>
      <c r="C531" s="203" t="s">
        <v>12</v>
      </c>
      <c r="D531" s="2"/>
      <c r="E531" s="34">
        <f t="shared" si="209"/>
        <v>0</v>
      </c>
      <c r="F531" s="2"/>
      <c r="G531" s="40">
        <f>F531*M531</f>
        <v>0</v>
      </c>
      <c r="H531" s="2">
        <v>125</v>
      </c>
      <c r="I531" s="45">
        <f t="shared" si="211"/>
        <v>4375</v>
      </c>
      <c r="J531" s="2"/>
      <c r="K531" s="50">
        <f>J531*M531</f>
        <v>0</v>
      </c>
      <c r="L531" s="2">
        <f t="shared" si="210"/>
        <v>125</v>
      </c>
      <c r="M531" s="3">
        <v>35</v>
      </c>
      <c r="N531" s="24">
        <f>L531*M531</f>
        <v>4375</v>
      </c>
      <c r="O531" s="1"/>
    </row>
    <row r="532" spans="1:16" ht="16.2" thickBot="1" x14ac:dyDescent="0.35">
      <c r="A532" s="278"/>
      <c r="B532" s="258"/>
      <c r="C532" s="206"/>
      <c r="D532" s="207"/>
      <c r="E532" s="36">
        <f>SUM(E528:E531)</f>
        <v>76000</v>
      </c>
      <c r="F532" s="28"/>
      <c r="G532" s="42">
        <f>SUM(G528:G531)</f>
        <v>10000</v>
      </c>
      <c r="H532" s="28"/>
      <c r="I532" s="46">
        <f>SUM(I528:I531)</f>
        <v>14375</v>
      </c>
      <c r="J532" s="28"/>
      <c r="K532" s="52">
        <f>SUM(K528:K531)</f>
        <v>0</v>
      </c>
      <c r="L532" s="8"/>
      <c r="M532" s="5"/>
      <c r="N532" s="9">
        <f>SUM(N528:N531)</f>
        <v>100375</v>
      </c>
      <c r="O532" s="1">
        <f t="shared" si="186"/>
        <v>100375</v>
      </c>
      <c r="P532">
        <v>2.2000000000000002</v>
      </c>
    </row>
    <row r="533" spans="1:16" ht="15" thickBot="1" x14ac:dyDescent="0.35">
      <c r="A533" s="275"/>
      <c r="B533" s="256"/>
      <c r="C533" s="239"/>
      <c r="D533" s="204"/>
      <c r="E533" s="205"/>
      <c r="F533" s="204"/>
      <c r="G533" s="205"/>
      <c r="H533" s="204"/>
      <c r="I533" s="205"/>
      <c r="J533" s="205"/>
      <c r="K533" s="205"/>
      <c r="L533" s="204"/>
      <c r="M533" s="204"/>
      <c r="N533" s="295"/>
      <c r="O533" s="1"/>
    </row>
    <row r="534" spans="1:16" ht="16.2" thickBot="1" x14ac:dyDescent="0.35">
      <c r="A534" s="276" t="s">
        <v>782</v>
      </c>
      <c r="B534" s="254" t="s">
        <v>783</v>
      </c>
      <c r="C534" s="203" t="s">
        <v>12</v>
      </c>
      <c r="D534" s="27">
        <v>1</v>
      </c>
      <c r="E534" s="36">
        <f t="shared" ref="E534" si="212">D534*M534</f>
        <v>350000</v>
      </c>
      <c r="F534" s="28">
        <v>0</v>
      </c>
      <c r="G534" s="42">
        <v>0</v>
      </c>
      <c r="H534" s="28"/>
      <c r="I534" s="251">
        <f>H534*M534</f>
        <v>0</v>
      </c>
      <c r="J534" s="30">
        <v>0</v>
      </c>
      <c r="K534" s="52">
        <v>0</v>
      </c>
      <c r="L534" s="8">
        <f t="shared" ref="L534" si="213">D534+F534+H534+J534</f>
        <v>1</v>
      </c>
      <c r="M534" s="5">
        <v>350000</v>
      </c>
      <c r="N534" s="9">
        <f>L534*M534</f>
        <v>350000</v>
      </c>
      <c r="O534" s="1">
        <f t="shared" si="186"/>
        <v>350000</v>
      </c>
      <c r="P534">
        <v>2.2000000000000002</v>
      </c>
    </row>
    <row r="535" spans="1:16" x14ac:dyDescent="0.3">
      <c r="A535" s="279"/>
      <c r="B535" s="247"/>
      <c r="C535" s="209"/>
      <c r="D535" s="252"/>
      <c r="E535" s="209"/>
      <c r="F535" s="252"/>
      <c r="G535" s="209"/>
      <c r="H535" s="252"/>
      <c r="I535" s="209"/>
      <c r="J535" s="252"/>
      <c r="K535" s="209"/>
      <c r="L535" s="252"/>
      <c r="M535" s="209"/>
      <c r="N535" s="296"/>
      <c r="O535" s="1"/>
    </row>
    <row r="536" spans="1:16" ht="15.6" x14ac:dyDescent="0.3">
      <c r="A536" s="276" t="s">
        <v>691</v>
      </c>
      <c r="B536" s="254" t="s">
        <v>790</v>
      </c>
      <c r="C536" s="240" t="s">
        <v>791</v>
      </c>
      <c r="D536" s="2">
        <v>10</v>
      </c>
      <c r="E536" s="38">
        <f t="shared" ref="E536:E551" si="214">D536*M536</f>
        <v>20000</v>
      </c>
      <c r="F536" s="2">
        <v>10</v>
      </c>
      <c r="G536" s="39">
        <f t="shared" ref="G536:G551" si="215">F536*M536</f>
        <v>20000</v>
      </c>
      <c r="H536" s="2">
        <v>10</v>
      </c>
      <c r="I536" s="45">
        <f t="shared" ref="I536:I551" si="216">H536*M536</f>
        <v>20000</v>
      </c>
      <c r="J536" s="2">
        <v>10</v>
      </c>
      <c r="K536" s="50">
        <f>J536*M536</f>
        <v>20000</v>
      </c>
      <c r="L536" s="2">
        <f t="shared" ref="L536:L551" si="217">D536+F536+H536+J536</f>
        <v>40</v>
      </c>
      <c r="M536" s="70">
        <v>2000</v>
      </c>
      <c r="N536" s="23">
        <f t="shared" ref="N536:N551" si="218">L536*M536</f>
        <v>80000</v>
      </c>
      <c r="O536" s="1"/>
    </row>
    <row r="537" spans="1:16" ht="15.6" x14ac:dyDescent="0.3">
      <c r="A537" s="276" t="s">
        <v>351</v>
      </c>
      <c r="B537" s="254" t="s">
        <v>792</v>
      </c>
      <c r="C537" s="240" t="s">
        <v>12</v>
      </c>
      <c r="D537" s="2">
        <v>150</v>
      </c>
      <c r="E537" s="38">
        <f t="shared" si="214"/>
        <v>450000</v>
      </c>
      <c r="F537" s="2">
        <v>0</v>
      </c>
      <c r="G537" s="39">
        <f t="shared" si="215"/>
        <v>0</v>
      </c>
      <c r="H537" s="2">
        <v>0</v>
      </c>
      <c r="I537" s="45">
        <f t="shared" si="216"/>
        <v>0</v>
      </c>
      <c r="J537" s="2">
        <v>0</v>
      </c>
      <c r="K537" s="50">
        <f t="shared" ref="K537:K551" si="219">J537*M537</f>
        <v>0</v>
      </c>
      <c r="L537" s="2">
        <f t="shared" si="217"/>
        <v>150</v>
      </c>
      <c r="M537" s="70">
        <v>3000</v>
      </c>
      <c r="N537" s="23">
        <f t="shared" si="218"/>
        <v>450000</v>
      </c>
      <c r="O537" s="1"/>
    </row>
    <row r="538" spans="1:16" ht="15.6" x14ac:dyDescent="0.3">
      <c r="A538" s="276" t="s">
        <v>789</v>
      </c>
      <c r="B538" s="254" t="s">
        <v>794</v>
      </c>
      <c r="C538" s="203" t="s">
        <v>12</v>
      </c>
      <c r="D538" s="2">
        <v>150</v>
      </c>
      <c r="E538" s="38">
        <f t="shared" si="214"/>
        <v>60000</v>
      </c>
      <c r="F538" s="2"/>
      <c r="G538" s="39">
        <f t="shared" si="215"/>
        <v>0</v>
      </c>
      <c r="H538" s="2">
        <v>300</v>
      </c>
      <c r="I538" s="45">
        <f t="shared" si="216"/>
        <v>120000</v>
      </c>
      <c r="J538" s="2"/>
      <c r="K538" s="50">
        <f t="shared" si="219"/>
        <v>0</v>
      </c>
      <c r="L538" s="2">
        <f t="shared" si="217"/>
        <v>450</v>
      </c>
      <c r="M538" s="70">
        <v>400</v>
      </c>
      <c r="N538" s="23">
        <f t="shared" si="218"/>
        <v>180000</v>
      </c>
      <c r="O538" s="1"/>
    </row>
    <row r="539" spans="1:16" ht="15.6" x14ac:dyDescent="0.3">
      <c r="A539" s="276" t="s">
        <v>786</v>
      </c>
      <c r="B539" s="254" t="s">
        <v>793</v>
      </c>
      <c r="C539" s="203" t="s">
        <v>12</v>
      </c>
      <c r="D539" s="2"/>
      <c r="E539" s="38">
        <f t="shared" si="214"/>
        <v>0</v>
      </c>
      <c r="F539" s="2">
        <v>150</v>
      </c>
      <c r="G539" s="39">
        <f t="shared" si="215"/>
        <v>37500</v>
      </c>
      <c r="H539" s="2">
        <v>0</v>
      </c>
      <c r="I539" s="45">
        <f t="shared" si="216"/>
        <v>0</v>
      </c>
      <c r="J539" s="2"/>
      <c r="K539" s="50">
        <f t="shared" si="219"/>
        <v>0</v>
      </c>
      <c r="L539" s="2">
        <f t="shared" si="217"/>
        <v>150</v>
      </c>
      <c r="M539" s="70">
        <v>250</v>
      </c>
      <c r="N539" s="23">
        <f t="shared" si="218"/>
        <v>37500</v>
      </c>
      <c r="O539" s="1"/>
    </row>
    <row r="540" spans="1:16" ht="15.6" x14ac:dyDescent="0.3">
      <c r="A540" s="276" t="s">
        <v>784</v>
      </c>
      <c r="B540" s="254" t="s">
        <v>785</v>
      </c>
      <c r="C540" s="203" t="s">
        <v>12</v>
      </c>
      <c r="D540" s="2">
        <v>150</v>
      </c>
      <c r="E540" s="38">
        <f t="shared" si="214"/>
        <v>180000</v>
      </c>
      <c r="F540" s="2"/>
      <c r="G540" s="39">
        <f t="shared" si="215"/>
        <v>0</v>
      </c>
      <c r="H540" s="2"/>
      <c r="I540" s="45">
        <f t="shared" si="216"/>
        <v>0</v>
      </c>
      <c r="J540" s="2"/>
      <c r="K540" s="50">
        <f t="shared" si="219"/>
        <v>0</v>
      </c>
      <c r="L540" s="2">
        <f t="shared" si="217"/>
        <v>150</v>
      </c>
      <c r="M540" s="70">
        <v>1200</v>
      </c>
      <c r="N540" s="23">
        <f t="shared" si="218"/>
        <v>180000</v>
      </c>
      <c r="O540" s="1"/>
    </row>
    <row r="541" spans="1:16" ht="15.6" x14ac:dyDescent="0.3">
      <c r="A541" s="276" t="s">
        <v>787</v>
      </c>
      <c r="B541" s="254" t="s">
        <v>788</v>
      </c>
      <c r="C541" s="203" t="s">
        <v>12</v>
      </c>
      <c r="D541" s="2">
        <v>100</v>
      </c>
      <c r="E541" s="38">
        <f t="shared" si="214"/>
        <v>40000</v>
      </c>
      <c r="F541" s="2">
        <v>100</v>
      </c>
      <c r="G541" s="39">
        <f t="shared" si="215"/>
        <v>40000</v>
      </c>
      <c r="H541" s="2">
        <v>100</v>
      </c>
      <c r="I541" s="45">
        <f t="shared" si="216"/>
        <v>40000</v>
      </c>
      <c r="J541" s="2">
        <v>100</v>
      </c>
      <c r="K541" s="50">
        <f t="shared" si="219"/>
        <v>40000</v>
      </c>
      <c r="L541" s="2">
        <f t="shared" si="217"/>
        <v>400</v>
      </c>
      <c r="M541" s="70">
        <v>400</v>
      </c>
      <c r="N541" s="23">
        <f t="shared" si="218"/>
        <v>160000</v>
      </c>
      <c r="O541" s="1"/>
    </row>
    <row r="542" spans="1:16" ht="15.6" x14ac:dyDescent="0.3">
      <c r="A542" s="276" t="s">
        <v>795</v>
      </c>
      <c r="B542" s="254" t="s">
        <v>796</v>
      </c>
      <c r="C542" s="203" t="s">
        <v>12</v>
      </c>
      <c r="D542" s="2">
        <v>20</v>
      </c>
      <c r="E542" s="38">
        <f t="shared" si="214"/>
        <v>120000</v>
      </c>
      <c r="F542" s="2"/>
      <c r="G542" s="39">
        <f t="shared" si="215"/>
        <v>0</v>
      </c>
      <c r="H542" s="2"/>
      <c r="I542" s="45">
        <f t="shared" si="216"/>
        <v>0</v>
      </c>
      <c r="J542" s="2"/>
      <c r="K542" s="50">
        <f t="shared" si="219"/>
        <v>0</v>
      </c>
      <c r="L542" s="2">
        <f t="shared" si="217"/>
        <v>20</v>
      </c>
      <c r="M542" s="70">
        <v>6000</v>
      </c>
      <c r="N542" s="23">
        <f t="shared" si="218"/>
        <v>120000</v>
      </c>
      <c r="O542" s="1"/>
    </row>
    <row r="543" spans="1:16" ht="15.6" x14ac:dyDescent="0.3">
      <c r="A543" s="276" t="s">
        <v>797</v>
      </c>
      <c r="B543" s="254" t="s">
        <v>798</v>
      </c>
      <c r="C543" s="203" t="s">
        <v>12</v>
      </c>
      <c r="D543" s="2"/>
      <c r="E543" s="38">
        <f t="shared" si="214"/>
        <v>0</v>
      </c>
      <c r="F543" s="2">
        <v>130</v>
      </c>
      <c r="G543" s="39">
        <f t="shared" si="215"/>
        <v>97500</v>
      </c>
      <c r="H543" s="2">
        <v>0</v>
      </c>
      <c r="I543" s="45">
        <f t="shared" si="216"/>
        <v>0</v>
      </c>
      <c r="J543" s="2">
        <v>0</v>
      </c>
      <c r="K543" s="50">
        <f t="shared" si="219"/>
        <v>0</v>
      </c>
      <c r="L543" s="2">
        <f t="shared" si="217"/>
        <v>130</v>
      </c>
      <c r="M543" s="70">
        <v>750</v>
      </c>
      <c r="N543" s="23">
        <f t="shared" si="218"/>
        <v>97500</v>
      </c>
      <c r="O543" s="1"/>
    </row>
    <row r="544" spans="1:16" ht="15.6" x14ac:dyDescent="0.3">
      <c r="A544" s="276" t="s">
        <v>797</v>
      </c>
      <c r="B544" s="254" t="s">
        <v>799</v>
      </c>
      <c r="C544" s="203" t="s">
        <v>12</v>
      </c>
      <c r="D544" s="2"/>
      <c r="E544" s="38">
        <f t="shared" si="214"/>
        <v>0</v>
      </c>
      <c r="F544" s="2"/>
      <c r="G544" s="39">
        <f t="shared" si="215"/>
        <v>0</v>
      </c>
      <c r="H544" s="2">
        <v>125</v>
      </c>
      <c r="I544" s="45">
        <f t="shared" si="216"/>
        <v>4375</v>
      </c>
      <c r="J544" s="2"/>
      <c r="K544" s="50">
        <f t="shared" si="219"/>
        <v>0</v>
      </c>
      <c r="L544" s="2">
        <f t="shared" si="217"/>
        <v>125</v>
      </c>
      <c r="M544" s="70">
        <v>35</v>
      </c>
      <c r="N544" s="23">
        <f t="shared" si="218"/>
        <v>4375</v>
      </c>
      <c r="O544" s="1"/>
    </row>
    <row r="545" spans="1:21" ht="15.6" x14ac:dyDescent="0.3">
      <c r="A545" s="276" t="s">
        <v>800</v>
      </c>
      <c r="B545" s="254" t="s">
        <v>801</v>
      </c>
      <c r="C545" s="203" t="s">
        <v>12</v>
      </c>
      <c r="D545" s="2"/>
      <c r="E545" s="38">
        <f t="shared" si="214"/>
        <v>0</v>
      </c>
      <c r="F545" s="2">
        <v>20</v>
      </c>
      <c r="G545" s="39">
        <f t="shared" si="215"/>
        <v>50000</v>
      </c>
      <c r="H545" s="2">
        <v>0</v>
      </c>
      <c r="I545" s="45">
        <f t="shared" si="216"/>
        <v>0</v>
      </c>
      <c r="J545" s="2">
        <v>0</v>
      </c>
      <c r="K545" s="50">
        <f t="shared" si="219"/>
        <v>0</v>
      </c>
      <c r="L545" s="2">
        <f t="shared" si="217"/>
        <v>20</v>
      </c>
      <c r="M545" s="70">
        <v>2500</v>
      </c>
      <c r="N545" s="23">
        <f t="shared" si="218"/>
        <v>50000</v>
      </c>
      <c r="O545" s="1"/>
    </row>
    <row r="546" spans="1:21" ht="15.6" x14ac:dyDescent="0.3">
      <c r="A546" s="276" t="s">
        <v>800</v>
      </c>
      <c r="B546" s="254" t="s">
        <v>802</v>
      </c>
      <c r="C546" s="203" t="s">
        <v>12</v>
      </c>
      <c r="D546" s="2"/>
      <c r="E546" s="38">
        <f t="shared" si="214"/>
        <v>0</v>
      </c>
      <c r="F546" s="2">
        <v>20</v>
      </c>
      <c r="G546" s="39">
        <f t="shared" si="215"/>
        <v>50000</v>
      </c>
      <c r="H546" s="2"/>
      <c r="I546" s="45">
        <f t="shared" si="216"/>
        <v>0</v>
      </c>
      <c r="J546" s="2">
        <v>0</v>
      </c>
      <c r="K546" s="50">
        <f t="shared" si="219"/>
        <v>0</v>
      </c>
      <c r="L546" s="2">
        <f t="shared" si="217"/>
        <v>20</v>
      </c>
      <c r="M546" s="70">
        <v>2500</v>
      </c>
      <c r="N546" s="23">
        <f t="shared" si="218"/>
        <v>50000</v>
      </c>
      <c r="O546" s="1"/>
    </row>
    <row r="547" spans="1:21" ht="15.6" x14ac:dyDescent="0.3">
      <c r="A547" s="276" t="s">
        <v>797</v>
      </c>
      <c r="B547" s="254" t="s">
        <v>803</v>
      </c>
      <c r="C547" s="203" t="s">
        <v>12</v>
      </c>
      <c r="D547" s="2">
        <v>60</v>
      </c>
      <c r="E547" s="38">
        <f t="shared" si="214"/>
        <v>120000</v>
      </c>
      <c r="F547" s="2">
        <v>0</v>
      </c>
      <c r="G547" s="39">
        <f t="shared" si="215"/>
        <v>0</v>
      </c>
      <c r="H547" s="2">
        <v>0</v>
      </c>
      <c r="I547" s="45">
        <f t="shared" si="216"/>
        <v>0</v>
      </c>
      <c r="J547" s="2">
        <v>0</v>
      </c>
      <c r="K547" s="50">
        <f t="shared" si="219"/>
        <v>0</v>
      </c>
      <c r="L547" s="2">
        <f t="shared" si="217"/>
        <v>60</v>
      </c>
      <c r="M547" s="70">
        <v>2000</v>
      </c>
      <c r="N547" s="23">
        <f t="shared" si="218"/>
        <v>120000</v>
      </c>
      <c r="O547" s="1"/>
    </row>
    <row r="548" spans="1:21" ht="15.6" x14ac:dyDescent="0.3">
      <c r="A548" s="289" t="s">
        <v>797</v>
      </c>
      <c r="B548" s="271" t="s">
        <v>923</v>
      </c>
      <c r="C548" s="244" t="s">
        <v>12</v>
      </c>
      <c r="D548" s="2">
        <v>0</v>
      </c>
      <c r="E548" s="74">
        <f t="shared" si="214"/>
        <v>0</v>
      </c>
      <c r="F548" s="2">
        <v>65</v>
      </c>
      <c r="G548" s="41">
        <f t="shared" si="215"/>
        <v>55250</v>
      </c>
      <c r="H548" s="2">
        <v>0</v>
      </c>
      <c r="I548" s="44">
        <f t="shared" si="216"/>
        <v>0</v>
      </c>
      <c r="J548" s="2">
        <v>0</v>
      </c>
      <c r="K548" s="61">
        <f t="shared" si="219"/>
        <v>0</v>
      </c>
      <c r="L548" s="2">
        <f t="shared" si="217"/>
        <v>65</v>
      </c>
      <c r="M548" s="3">
        <v>850</v>
      </c>
      <c r="N548" s="22">
        <f t="shared" si="218"/>
        <v>55250</v>
      </c>
      <c r="O548" s="1"/>
    </row>
    <row r="549" spans="1:21" ht="15.6" x14ac:dyDescent="0.3">
      <c r="A549" s="276" t="s">
        <v>904</v>
      </c>
      <c r="B549" s="254" t="s">
        <v>809</v>
      </c>
      <c r="C549" s="203" t="s">
        <v>12</v>
      </c>
      <c r="D549" s="2">
        <v>20</v>
      </c>
      <c r="E549" s="38">
        <f t="shared" si="214"/>
        <v>20000</v>
      </c>
      <c r="F549" s="2">
        <v>0</v>
      </c>
      <c r="G549" s="39">
        <f t="shared" si="215"/>
        <v>0</v>
      </c>
      <c r="H549" s="2">
        <v>0</v>
      </c>
      <c r="I549" s="45">
        <f t="shared" si="216"/>
        <v>0</v>
      </c>
      <c r="J549" s="2">
        <v>0</v>
      </c>
      <c r="K549" s="50">
        <f t="shared" si="219"/>
        <v>0</v>
      </c>
      <c r="L549" s="2">
        <f t="shared" si="217"/>
        <v>20</v>
      </c>
      <c r="M549" s="70">
        <v>1000</v>
      </c>
      <c r="N549" s="23">
        <f t="shared" si="218"/>
        <v>20000</v>
      </c>
      <c r="O549" s="1"/>
    </row>
    <row r="550" spans="1:21" ht="15.6" x14ac:dyDescent="0.3">
      <c r="A550" s="276" t="s">
        <v>906</v>
      </c>
      <c r="B550" s="254" t="s">
        <v>810</v>
      </c>
      <c r="C550" s="203" t="s">
        <v>12</v>
      </c>
      <c r="D550" s="2">
        <v>25</v>
      </c>
      <c r="E550" s="38">
        <f t="shared" si="214"/>
        <v>37500</v>
      </c>
      <c r="F550" s="2">
        <v>0</v>
      </c>
      <c r="G550" s="39">
        <f t="shared" si="215"/>
        <v>0</v>
      </c>
      <c r="H550" s="2">
        <v>0</v>
      </c>
      <c r="I550" s="45">
        <f t="shared" si="216"/>
        <v>0</v>
      </c>
      <c r="J550" s="2">
        <v>0</v>
      </c>
      <c r="K550" s="50">
        <f t="shared" si="219"/>
        <v>0</v>
      </c>
      <c r="L550" s="2">
        <f t="shared" si="217"/>
        <v>25</v>
      </c>
      <c r="M550" s="70">
        <v>1500</v>
      </c>
      <c r="N550" s="23">
        <f t="shared" si="218"/>
        <v>37500</v>
      </c>
      <c r="O550" s="1"/>
    </row>
    <row r="551" spans="1:21" ht="16.2" thickBot="1" x14ac:dyDescent="0.35">
      <c r="A551" s="276" t="s">
        <v>905</v>
      </c>
      <c r="B551" s="254" t="s">
        <v>811</v>
      </c>
      <c r="C551" s="203" t="s">
        <v>12</v>
      </c>
      <c r="D551" s="2">
        <v>150</v>
      </c>
      <c r="E551" s="63">
        <f t="shared" si="214"/>
        <v>375000</v>
      </c>
      <c r="F551" s="2">
        <v>0</v>
      </c>
      <c r="G551" s="40">
        <f t="shared" si="215"/>
        <v>0</v>
      </c>
      <c r="H551" s="2">
        <v>0</v>
      </c>
      <c r="I551" s="47">
        <f t="shared" si="216"/>
        <v>0</v>
      </c>
      <c r="J551" s="2">
        <v>0</v>
      </c>
      <c r="K551" s="50">
        <f t="shared" si="219"/>
        <v>0</v>
      </c>
      <c r="L551" s="2">
        <f t="shared" si="217"/>
        <v>150</v>
      </c>
      <c r="M551" s="70">
        <v>2500</v>
      </c>
      <c r="N551" s="229">
        <f t="shared" si="218"/>
        <v>375000</v>
      </c>
      <c r="O551" s="1"/>
    </row>
    <row r="552" spans="1:21" ht="16.2" thickBot="1" x14ac:dyDescent="0.35">
      <c r="A552" s="280"/>
      <c r="B552" s="259"/>
      <c r="C552" s="241"/>
      <c r="D552" s="218"/>
      <c r="E552" s="36">
        <f>SUM(E536:E551)</f>
        <v>1422500</v>
      </c>
      <c r="F552" s="28"/>
      <c r="G552" s="42">
        <f>SUM(G536:G551)</f>
        <v>350250</v>
      </c>
      <c r="H552" s="28"/>
      <c r="I552" s="46">
        <f>SUM(I536:I551)</f>
        <v>184375</v>
      </c>
      <c r="J552" s="253"/>
      <c r="K552" s="52">
        <f>SUM(K536:K551)</f>
        <v>60000</v>
      </c>
      <c r="L552" s="8"/>
      <c r="M552" s="5"/>
      <c r="N552" s="9">
        <f>SUM(N536:N551)</f>
        <v>2017125</v>
      </c>
      <c r="O552" s="1">
        <f t="shared" ref="O552:O556" si="220">SUM(E552+G552+I552+K552)</f>
        <v>2017125</v>
      </c>
      <c r="P552">
        <v>2.2000000000000002</v>
      </c>
    </row>
    <row r="553" spans="1:21" ht="15" thickBot="1" x14ac:dyDescent="0.35">
      <c r="A553" s="281"/>
      <c r="B553" s="248"/>
      <c r="N553" s="294"/>
      <c r="O553" s="1"/>
    </row>
    <row r="554" spans="1:21" ht="16.2" thickBot="1" x14ac:dyDescent="0.35">
      <c r="A554" s="365" t="s">
        <v>812</v>
      </c>
      <c r="B554" s="364" t="s">
        <v>813</v>
      </c>
      <c r="C554" s="8" t="s">
        <v>12</v>
      </c>
      <c r="D554" s="27">
        <v>10</v>
      </c>
      <c r="E554" s="36">
        <f>D554*M554</f>
        <v>250000</v>
      </c>
      <c r="F554" s="28">
        <v>0</v>
      </c>
      <c r="G554" s="42">
        <f>F554*M554</f>
        <v>0</v>
      </c>
      <c r="H554" s="28"/>
      <c r="I554" s="46">
        <f>H554*M554</f>
        <v>0</v>
      </c>
      <c r="J554" s="253"/>
      <c r="K554" s="363">
        <f>J554*M554</f>
        <v>0</v>
      </c>
      <c r="L554" s="8">
        <f>D554+F554+H554+J554</f>
        <v>10</v>
      </c>
      <c r="M554" s="5">
        <v>25000</v>
      </c>
      <c r="N554" s="9">
        <f>L554*M554</f>
        <v>250000</v>
      </c>
      <c r="O554" s="1">
        <f t="shared" si="220"/>
        <v>250000</v>
      </c>
      <c r="P554" s="322">
        <v>2.6</v>
      </c>
    </row>
    <row r="555" spans="1:21" ht="16.2" thickBot="1" x14ac:dyDescent="0.35">
      <c r="A555" s="282"/>
      <c r="B555" s="261"/>
      <c r="C555" s="20"/>
      <c r="D555" s="15"/>
      <c r="E555" s="26"/>
      <c r="F555" s="27"/>
      <c r="G555" s="57"/>
      <c r="H555" s="28"/>
      <c r="I555" s="26"/>
      <c r="J555" s="8"/>
      <c r="K555" s="97"/>
      <c r="L555" s="20"/>
      <c r="M555" s="7"/>
      <c r="N555" s="66"/>
      <c r="O555" s="1"/>
    </row>
    <row r="556" spans="1:21" ht="16.2" thickBot="1" x14ac:dyDescent="0.35">
      <c r="A556" s="283" t="s">
        <v>815</v>
      </c>
      <c r="B556" s="260" t="s">
        <v>816</v>
      </c>
      <c r="C556" s="203" t="s">
        <v>814</v>
      </c>
      <c r="D556" s="27">
        <v>0</v>
      </c>
      <c r="E556" s="36">
        <f t="shared" ref="E556" si="221">D556*M556</f>
        <v>0</v>
      </c>
      <c r="F556" s="28">
        <v>4</v>
      </c>
      <c r="G556" s="42">
        <f t="shared" ref="G556" si="222">F556*M556</f>
        <v>1500000</v>
      </c>
      <c r="H556" s="28"/>
      <c r="I556" s="46">
        <f t="shared" ref="I556" si="223">H556*M556</f>
        <v>0</v>
      </c>
      <c r="J556" s="28"/>
      <c r="K556" s="52">
        <f t="shared" ref="K556" si="224">J556*M556</f>
        <v>0</v>
      </c>
      <c r="L556" s="8">
        <f t="shared" ref="L556" si="225">D556+F556+H556+J556</f>
        <v>4</v>
      </c>
      <c r="M556" s="5">
        <v>375000</v>
      </c>
      <c r="N556" s="9">
        <f t="shared" ref="N556" si="226">L556*M556</f>
        <v>1500000</v>
      </c>
      <c r="O556" s="1">
        <f t="shared" si="220"/>
        <v>1500000</v>
      </c>
      <c r="P556" s="322">
        <v>2.6</v>
      </c>
    </row>
    <row r="557" spans="1:21" ht="15.6" x14ac:dyDescent="0.3">
      <c r="A557" s="284"/>
      <c r="B557" s="262"/>
      <c r="C557" s="242"/>
      <c r="D557" s="207"/>
      <c r="E557" s="31"/>
      <c r="F557" s="2"/>
      <c r="G557" s="31"/>
      <c r="H557" s="2"/>
      <c r="I557" s="31"/>
      <c r="J557" s="2"/>
      <c r="K557" s="31"/>
      <c r="L557" s="2"/>
      <c r="M557" s="3"/>
      <c r="N557" s="25"/>
      <c r="O557" s="1"/>
    </row>
    <row r="558" spans="1:21" ht="15.6" x14ac:dyDescent="0.3">
      <c r="A558" s="283" t="s">
        <v>817</v>
      </c>
      <c r="B558" s="260" t="s">
        <v>818</v>
      </c>
      <c r="C558" s="203" t="s">
        <v>12</v>
      </c>
      <c r="D558" s="2">
        <v>0</v>
      </c>
      <c r="E558" s="35">
        <f t="shared" ref="E558:E577" si="227">D558*M558</f>
        <v>0</v>
      </c>
      <c r="F558" s="2">
        <v>0</v>
      </c>
      <c r="G558" s="39">
        <f t="shared" ref="G558:G577" si="228">F558*M558</f>
        <v>0</v>
      </c>
      <c r="H558" s="2">
        <v>1</v>
      </c>
      <c r="I558" s="45">
        <f t="shared" ref="I558:I577" si="229">H558*M558</f>
        <v>1500000</v>
      </c>
      <c r="J558" s="2">
        <v>0</v>
      </c>
      <c r="K558" s="49">
        <f t="shared" ref="K558:K577" si="230">J558*M558</f>
        <v>0</v>
      </c>
      <c r="L558" s="2">
        <f t="shared" ref="L558:L577" si="231">D558+F558+H558+J558</f>
        <v>1</v>
      </c>
      <c r="M558" s="3">
        <v>1500000</v>
      </c>
      <c r="N558" s="22">
        <f t="shared" ref="N558:N577" si="232">L558*M558</f>
        <v>1500000</v>
      </c>
      <c r="O558" s="1"/>
      <c r="U558" s="1">
        <f>SUM(N556+N578+N579+N585)</f>
        <v>13370925</v>
      </c>
    </row>
    <row r="559" spans="1:21" ht="15.6" x14ac:dyDescent="0.3">
      <c r="A559" s="283" t="s">
        <v>817</v>
      </c>
      <c r="B559" s="260" t="s">
        <v>819</v>
      </c>
      <c r="C559" s="203" t="s">
        <v>12</v>
      </c>
      <c r="D559" s="2">
        <v>0</v>
      </c>
      <c r="E559" s="35">
        <f t="shared" si="227"/>
        <v>0</v>
      </c>
      <c r="F559" s="2">
        <v>0</v>
      </c>
      <c r="G559" s="39">
        <f t="shared" si="228"/>
        <v>0</v>
      </c>
      <c r="H559" s="2">
        <v>0</v>
      </c>
      <c r="I559" s="45">
        <f t="shared" si="229"/>
        <v>0</v>
      </c>
      <c r="J559" s="2">
        <v>2</v>
      </c>
      <c r="K559" s="49">
        <f t="shared" si="230"/>
        <v>6350</v>
      </c>
      <c r="L559" s="2">
        <f t="shared" si="231"/>
        <v>2</v>
      </c>
      <c r="M559" s="3">
        <v>3175</v>
      </c>
      <c r="N559" s="23">
        <f t="shared" si="232"/>
        <v>6350</v>
      </c>
      <c r="O559" s="1"/>
    </row>
    <row r="560" spans="1:21" ht="15.6" x14ac:dyDescent="0.3">
      <c r="A560" s="283" t="s">
        <v>817</v>
      </c>
      <c r="B560" s="260" t="s">
        <v>838</v>
      </c>
      <c r="C560" s="203" t="s">
        <v>12</v>
      </c>
      <c r="D560" s="2">
        <v>0</v>
      </c>
      <c r="E560" s="35">
        <f t="shared" si="227"/>
        <v>0</v>
      </c>
      <c r="F560" s="2">
        <v>0</v>
      </c>
      <c r="G560" s="39">
        <f t="shared" si="228"/>
        <v>0</v>
      </c>
      <c r="H560" s="2">
        <v>0</v>
      </c>
      <c r="I560" s="45">
        <f t="shared" si="229"/>
        <v>0</v>
      </c>
      <c r="J560" s="2">
        <v>1</v>
      </c>
      <c r="K560" s="49">
        <f t="shared" si="230"/>
        <v>65000</v>
      </c>
      <c r="L560" s="2">
        <f t="shared" si="231"/>
        <v>1</v>
      </c>
      <c r="M560" s="3">
        <v>65000</v>
      </c>
      <c r="N560" s="23">
        <f t="shared" si="232"/>
        <v>65000</v>
      </c>
      <c r="O560" s="1"/>
    </row>
    <row r="561" spans="1:15" ht="15.6" x14ac:dyDescent="0.3">
      <c r="A561" s="283" t="s">
        <v>817</v>
      </c>
      <c r="B561" s="260" t="s">
        <v>839</v>
      </c>
      <c r="C561" s="203" t="s">
        <v>12</v>
      </c>
      <c r="D561" s="2">
        <v>0</v>
      </c>
      <c r="E561" s="35">
        <f t="shared" si="227"/>
        <v>0</v>
      </c>
      <c r="F561" s="2">
        <v>0</v>
      </c>
      <c r="G561" s="39">
        <f t="shared" si="228"/>
        <v>0</v>
      </c>
      <c r="H561" s="2">
        <v>0</v>
      </c>
      <c r="I561" s="45">
        <f t="shared" si="229"/>
        <v>0</v>
      </c>
      <c r="J561" s="2">
        <v>1</v>
      </c>
      <c r="K561" s="49">
        <f t="shared" si="230"/>
        <v>65000</v>
      </c>
      <c r="L561" s="2">
        <f t="shared" si="231"/>
        <v>1</v>
      </c>
      <c r="M561" s="3">
        <v>65000</v>
      </c>
      <c r="N561" s="23">
        <f t="shared" si="232"/>
        <v>65000</v>
      </c>
      <c r="O561" s="1"/>
    </row>
    <row r="562" spans="1:15" ht="15.6" x14ac:dyDescent="0.3">
      <c r="A562" s="283" t="s">
        <v>817</v>
      </c>
      <c r="B562" s="260" t="s">
        <v>820</v>
      </c>
      <c r="C562" s="203" t="s">
        <v>12</v>
      </c>
      <c r="D562" s="2">
        <v>0</v>
      </c>
      <c r="E562" s="35">
        <f t="shared" si="227"/>
        <v>0</v>
      </c>
      <c r="F562" s="2">
        <v>0</v>
      </c>
      <c r="G562" s="39">
        <f t="shared" si="228"/>
        <v>0</v>
      </c>
      <c r="H562" s="2">
        <v>0</v>
      </c>
      <c r="I562" s="45">
        <f t="shared" si="229"/>
        <v>0</v>
      </c>
      <c r="J562" s="2">
        <v>1</v>
      </c>
      <c r="K562" s="49">
        <f t="shared" si="230"/>
        <v>1500</v>
      </c>
      <c r="L562" s="2">
        <f t="shared" si="231"/>
        <v>1</v>
      </c>
      <c r="M562" s="3">
        <v>1500</v>
      </c>
      <c r="N562" s="23">
        <f t="shared" si="232"/>
        <v>1500</v>
      </c>
      <c r="O562" s="1"/>
    </row>
    <row r="563" spans="1:15" ht="15.6" x14ac:dyDescent="0.3">
      <c r="A563" s="283" t="s">
        <v>817</v>
      </c>
      <c r="B563" s="260" t="s">
        <v>821</v>
      </c>
      <c r="C563" s="203" t="s">
        <v>12</v>
      </c>
      <c r="D563" s="2">
        <v>0</v>
      </c>
      <c r="E563" s="35">
        <f t="shared" si="227"/>
        <v>0</v>
      </c>
      <c r="F563" s="2">
        <v>0</v>
      </c>
      <c r="G563" s="39">
        <f t="shared" si="228"/>
        <v>0</v>
      </c>
      <c r="H563" s="2">
        <v>0</v>
      </c>
      <c r="I563" s="45">
        <f t="shared" si="229"/>
        <v>0</v>
      </c>
      <c r="J563" s="2">
        <v>1</v>
      </c>
      <c r="K563" s="49">
        <f t="shared" si="230"/>
        <v>256175</v>
      </c>
      <c r="L563" s="2">
        <f t="shared" si="231"/>
        <v>1</v>
      </c>
      <c r="M563" s="3">
        <v>256175</v>
      </c>
      <c r="N563" s="23">
        <f t="shared" si="232"/>
        <v>256175</v>
      </c>
      <c r="O563" s="1"/>
    </row>
    <row r="564" spans="1:15" ht="15.6" x14ac:dyDescent="0.3">
      <c r="A564" s="283" t="s">
        <v>817</v>
      </c>
      <c r="B564" s="260" t="s">
        <v>822</v>
      </c>
      <c r="C564" s="203" t="s">
        <v>12</v>
      </c>
      <c r="D564" s="2">
        <v>0</v>
      </c>
      <c r="E564" s="35">
        <f t="shared" si="227"/>
        <v>0</v>
      </c>
      <c r="F564" s="2">
        <v>0</v>
      </c>
      <c r="G564" s="39">
        <f t="shared" si="228"/>
        <v>0</v>
      </c>
      <c r="H564" s="2">
        <v>0</v>
      </c>
      <c r="I564" s="45">
        <f t="shared" si="229"/>
        <v>0</v>
      </c>
      <c r="J564" s="2">
        <v>1</v>
      </c>
      <c r="K564" s="49">
        <f t="shared" si="230"/>
        <v>30000</v>
      </c>
      <c r="L564" s="2">
        <f t="shared" si="231"/>
        <v>1</v>
      </c>
      <c r="M564" s="3">
        <v>30000</v>
      </c>
      <c r="N564" s="23">
        <f t="shared" si="232"/>
        <v>30000</v>
      </c>
      <c r="O564" s="1"/>
    </row>
    <row r="565" spans="1:15" ht="15.6" x14ac:dyDescent="0.3">
      <c r="A565" s="283" t="s">
        <v>817</v>
      </c>
      <c r="B565" s="260" t="s">
        <v>823</v>
      </c>
      <c r="C565" s="203" t="s">
        <v>12</v>
      </c>
      <c r="D565" s="2">
        <v>0</v>
      </c>
      <c r="E565" s="35">
        <f t="shared" si="227"/>
        <v>0</v>
      </c>
      <c r="F565" s="2">
        <v>0</v>
      </c>
      <c r="G565" s="39">
        <f t="shared" si="228"/>
        <v>0</v>
      </c>
      <c r="H565" s="2">
        <v>0</v>
      </c>
      <c r="I565" s="45">
        <f t="shared" si="229"/>
        <v>0</v>
      </c>
      <c r="J565" s="2">
        <v>2</v>
      </c>
      <c r="K565" s="49">
        <f t="shared" si="230"/>
        <v>30000</v>
      </c>
      <c r="L565" s="2">
        <f t="shared" si="231"/>
        <v>2</v>
      </c>
      <c r="M565" s="3">
        <v>15000</v>
      </c>
      <c r="N565" s="23">
        <f t="shared" si="232"/>
        <v>30000</v>
      </c>
      <c r="O565" s="1"/>
    </row>
    <row r="566" spans="1:15" ht="15.6" x14ac:dyDescent="0.3">
      <c r="A566" s="283" t="s">
        <v>817</v>
      </c>
      <c r="B566" s="260" t="s">
        <v>824</v>
      </c>
      <c r="C566" s="203" t="s">
        <v>12</v>
      </c>
      <c r="D566" s="2">
        <v>0</v>
      </c>
      <c r="E566" s="35">
        <f t="shared" si="227"/>
        <v>0</v>
      </c>
      <c r="F566" s="2">
        <v>0</v>
      </c>
      <c r="G566" s="39">
        <f t="shared" si="228"/>
        <v>0</v>
      </c>
      <c r="H566" s="2">
        <v>0</v>
      </c>
      <c r="I566" s="45">
        <f t="shared" si="229"/>
        <v>0</v>
      </c>
      <c r="J566" s="2">
        <v>2</v>
      </c>
      <c r="K566" s="49">
        <f t="shared" si="230"/>
        <v>38400</v>
      </c>
      <c r="L566" s="2">
        <f t="shared" si="231"/>
        <v>2</v>
      </c>
      <c r="M566" s="3">
        <v>19200</v>
      </c>
      <c r="N566" s="23">
        <f t="shared" si="232"/>
        <v>38400</v>
      </c>
      <c r="O566" s="1"/>
    </row>
    <row r="567" spans="1:15" ht="15.6" x14ac:dyDescent="0.3">
      <c r="A567" s="283" t="s">
        <v>817</v>
      </c>
      <c r="B567" s="260" t="s">
        <v>825</v>
      </c>
      <c r="C567" s="203" t="s">
        <v>814</v>
      </c>
      <c r="D567" s="2">
        <v>0</v>
      </c>
      <c r="E567" s="35">
        <f t="shared" si="227"/>
        <v>0</v>
      </c>
      <c r="F567" s="2">
        <v>0</v>
      </c>
      <c r="G567" s="39">
        <f t="shared" si="228"/>
        <v>0</v>
      </c>
      <c r="H567" s="2">
        <v>0</v>
      </c>
      <c r="I567" s="45">
        <f t="shared" si="229"/>
        <v>0</v>
      </c>
      <c r="J567" s="2">
        <v>45</v>
      </c>
      <c r="K567" s="49">
        <f t="shared" si="230"/>
        <v>2700000</v>
      </c>
      <c r="L567" s="2">
        <f t="shared" si="231"/>
        <v>45</v>
      </c>
      <c r="M567" s="3">
        <v>60000</v>
      </c>
      <c r="N567" s="23">
        <f t="shared" si="232"/>
        <v>2700000</v>
      </c>
      <c r="O567" s="1"/>
    </row>
    <row r="568" spans="1:15" ht="15.6" x14ac:dyDescent="0.3">
      <c r="A568" s="283" t="s">
        <v>817</v>
      </c>
      <c r="B568" s="260" t="s">
        <v>826</v>
      </c>
      <c r="C568" s="203" t="s">
        <v>12</v>
      </c>
      <c r="D568" s="2">
        <v>110</v>
      </c>
      <c r="E568" s="35">
        <f t="shared" si="227"/>
        <v>1155000</v>
      </c>
      <c r="F568" s="2">
        <v>0</v>
      </c>
      <c r="G568" s="39">
        <f t="shared" si="228"/>
        <v>0</v>
      </c>
      <c r="H568" s="2">
        <v>0</v>
      </c>
      <c r="I568" s="45">
        <f t="shared" si="229"/>
        <v>0</v>
      </c>
      <c r="J568" s="2">
        <v>0</v>
      </c>
      <c r="K568" s="49">
        <f t="shared" si="230"/>
        <v>0</v>
      </c>
      <c r="L568" s="2">
        <f t="shared" si="231"/>
        <v>110</v>
      </c>
      <c r="M568" s="3">
        <v>10500</v>
      </c>
      <c r="N568" s="23">
        <f t="shared" si="232"/>
        <v>1155000</v>
      </c>
      <c r="O568" s="1"/>
    </row>
    <row r="569" spans="1:15" ht="15.6" x14ac:dyDescent="0.3">
      <c r="A569" s="283" t="s">
        <v>817</v>
      </c>
      <c r="B569" s="260" t="s">
        <v>827</v>
      </c>
      <c r="C569" s="203" t="s">
        <v>12</v>
      </c>
      <c r="D569" s="2">
        <v>110</v>
      </c>
      <c r="E569" s="35">
        <f t="shared" si="227"/>
        <v>330000</v>
      </c>
      <c r="F569" s="2">
        <v>0</v>
      </c>
      <c r="G569" s="39">
        <f t="shared" si="228"/>
        <v>0</v>
      </c>
      <c r="H569" s="2">
        <v>0</v>
      </c>
      <c r="I569" s="45">
        <f t="shared" si="229"/>
        <v>0</v>
      </c>
      <c r="J569" s="2">
        <v>0</v>
      </c>
      <c r="K569" s="49">
        <f t="shared" si="230"/>
        <v>0</v>
      </c>
      <c r="L569" s="2">
        <f t="shared" si="231"/>
        <v>110</v>
      </c>
      <c r="M569" s="3">
        <v>3000</v>
      </c>
      <c r="N569" s="24">
        <f t="shared" si="232"/>
        <v>330000</v>
      </c>
      <c r="O569" s="1"/>
    </row>
    <row r="570" spans="1:15" ht="15.6" x14ac:dyDescent="0.3">
      <c r="A570" s="283" t="s">
        <v>817</v>
      </c>
      <c r="B570" s="260" t="s">
        <v>828</v>
      </c>
      <c r="C570" s="203" t="s">
        <v>12</v>
      </c>
      <c r="D570" s="2">
        <v>110</v>
      </c>
      <c r="E570" s="35">
        <f t="shared" si="227"/>
        <v>330000</v>
      </c>
      <c r="F570" s="2">
        <v>0</v>
      </c>
      <c r="G570" s="39">
        <f t="shared" si="228"/>
        <v>0</v>
      </c>
      <c r="H570" s="2">
        <v>0</v>
      </c>
      <c r="I570" s="45">
        <f t="shared" si="229"/>
        <v>0</v>
      </c>
      <c r="J570" s="2">
        <v>0</v>
      </c>
      <c r="K570" s="49">
        <f t="shared" si="230"/>
        <v>0</v>
      </c>
      <c r="L570" s="2">
        <f t="shared" si="231"/>
        <v>110</v>
      </c>
      <c r="M570" s="3">
        <v>3000</v>
      </c>
      <c r="N570" s="24">
        <f t="shared" si="232"/>
        <v>330000</v>
      </c>
      <c r="O570" s="1"/>
    </row>
    <row r="571" spans="1:15" ht="15.6" x14ac:dyDescent="0.3">
      <c r="A571" s="283" t="s">
        <v>817</v>
      </c>
      <c r="B571" s="260" t="s">
        <v>829</v>
      </c>
      <c r="C571" s="203" t="s">
        <v>12</v>
      </c>
      <c r="D571" s="2">
        <v>1</v>
      </c>
      <c r="E571" s="35">
        <f t="shared" si="227"/>
        <v>250000</v>
      </c>
      <c r="F571" s="2">
        <v>0</v>
      </c>
      <c r="G571" s="39">
        <f t="shared" si="228"/>
        <v>0</v>
      </c>
      <c r="H571" s="2">
        <v>0</v>
      </c>
      <c r="I571" s="45">
        <f t="shared" si="229"/>
        <v>0</v>
      </c>
      <c r="J571" s="2">
        <v>0</v>
      </c>
      <c r="K571" s="49">
        <f t="shared" si="230"/>
        <v>0</v>
      </c>
      <c r="L571" s="2">
        <f t="shared" si="231"/>
        <v>1</v>
      </c>
      <c r="M571" s="3">
        <v>250000</v>
      </c>
      <c r="N571" s="24">
        <f t="shared" si="232"/>
        <v>250000</v>
      </c>
      <c r="O571" s="1"/>
    </row>
    <row r="572" spans="1:15" ht="15.6" x14ac:dyDescent="0.3">
      <c r="A572" s="283" t="s">
        <v>817</v>
      </c>
      <c r="B572" s="260" t="s">
        <v>830</v>
      </c>
      <c r="C572" s="203" t="s">
        <v>12</v>
      </c>
      <c r="D572" s="2">
        <v>0</v>
      </c>
      <c r="E572" s="35">
        <f t="shared" si="227"/>
        <v>0</v>
      </c>
      <c r="F572" s="2">
        <v>0</v>
      </c>
      <c r="G572" s="39">
        <f t="shared" si="228"/>
        <v>0</v>
      </c>
      <c r="H572" s="2">
        <v>0</v>
      </c>
      <c r="I572" s="45">
        <f t="shared" si="229"/>
        <v>0</v>
      </c>
      <c r="J572" s="2">
        <v>1</v>
      </c>
      <c r="K572" s="49">
        <f t="shared" si="230"/>
        <v>7000</v>
      </c>
      <c r="L572" s="2">
        <f t="shared" si="231"/>
        <v>1</v>
      </c>
      <c r="M572" s="5">
        <v>7000</v>
      </c>
      <c r="N572" s="24">
        <f t="shared" si="232"/>
        <v>7000</v>
      </c>
      <c r="O572" s="1"/>
    </row>
    <row r="573" spans="1:15" ht="15.6" x14ac:dyDescent="0.3">
      <c r="A573" s="283" t="s">
        <v>817</v>
      </c>
      <c r="B573" s="260" t="s">
        <v>831</v>
      </c>
      <c r="C573" s="203" t="s">
        <v>12</v>
      </c>
      <c r="D573" s="17">
        <v>0</v>
      </c>
      <c r="E573" s="35">
        <f t="shared" si="227"/>
        <v>0</v>
      </c>
      <c r="F573" s="17">
        <v>0</v>
      </c>
      <c r="G573" s="39">
        <f t="shared" si="228"/>
        <v>0</v>
      </c>
      <c r="H573" s="17">
        <v>0</v>
      </c>
      <c r="I573" s="45">
        <f t="shared" si="229"/>
        <v>0</v>
      </c>
      <c r="J573" s="17">
        <v>3</v>
      </c>
      <c r="K573" s="49">
        <f t="shared" si="230"/>
        <v>30000</v>
      </c>
      <c r="L573" s="2">
        <f t="shared" si="231"/>
        <v>3</v>
      </c>
      <c r="M573" s="11">
        <v>10000</v>
      </c>
      <c r="N573" s="24">
        <f t="shared" si="232"/>
        <v>30000</v>
      </c>
      <c r="O573" s="1"/>
    </row>
    <row r="574" spans="1:15" ht="15.6" x14ac:dyDescent="0.3">
      <c r="A574" s="285" t="s">
        <v>832</v>
      </c>
      <c r="B574" s="263" t="s">
        <v>833</v>
      </c>
      <c r="C574" s="210" t="s">
        <v>12</v>
      </c>
      <c r="D574" s="17">
        <v>0</v>
      </c>
      <c r="E574" s="35">
        <f t="shared" si="227"/>
        <v>0</v>
      </c>
      <c r="F574" s="17">
        <v>0</v>
      </c>
      <c r="G574" s="39">
        <f t="shared" si="228"/>
        <v>0</v>
      </c>
      <c r="H574" s="17">
        <v>0</v>
      </c>
      <c r="I574" s="45">
        <f t="shared" si="229"/>
        <v>0</v>
      </c>
      <c r="J574" s="17">
        <v>1</v>
      </c>
      <c r="K574" s="49">
        <f t="shared" si="230"/>
        <v>950000</v>
      </c>
      <c r="L574" s="17">
        <f t="shared" si="231"/>
        <v>1</v>
      </c>
      <c r="M574" s="76">
        <v>950000</v>
      </c>
      <c r="N574" s="24">
        <f t="shared" si="232"/>
        <v>950000</v>
      </c>
      <c r="O574" s="1"/>
    </row>
    <row r="575" spans="1:15" ht="15.6" x14ac:dyDescent="0.3">
      <c r="A575" s="286" t="s">
        <v>817</v>
      </c>
      <c r="B575" s="260" t="s">
        <v>834</v>
      </c>
      <c r="C575" s="203" t="s">
        <v>814</v>
      </c>
      <c r="D575" s="2">
        <v>0</v>
      </c>
      <c r="E575" s="35">
        <f t="shared" si="227"/>
        <v>0</v>
      </c>
      <c r="F575" s="2">
        <v>0</v>
      </c>
      <c r="G575" s="39">
        <f t="shared" si="228"/>
        <v>0</v>
      </c>
      <c r="H575" s="2">
        <v>0</v>
      </c>
      <c r="I575" s="45">
        <f t="shared" si="229"/>
        <v>0</v>
      </c>
      <c r="J575" s="2">
        <v>2</v>
      </c>
      <c r="K575" s="49">
        <f t="shared" si="230"/>
        <v>126000</v>
      </c>
      <c r="L575" s="17">
        <f t="shared" si="231"/>
        <v>2</v>
      </c>
      <c r="M575" s="3">
        <v>63000</v>
      </c>
      <c r="N575" s="24">
        <f t="shared" si="232"/>
        <v>126000</v>
      </c>
      <c r="O575" s="1"/>
    </row>
    <row r="576" spans="1:15" ht="15.6" x14ac:dyDescent="0.3">
      <c r="A576" s="283" t="s">
        <v>817</v>
      </c>
      <c r="B576" s="260" t="s">
        <v>836</v>
      </c>
      <c r="C576" s="203" t="s">
        <v>814</v>
      </c>
      <c r="D576" s="2">
        <v>0</v>
      </c>
      <c r="E576" s="35">
        <f t="shared" si="227"/>
        <v>0</v>
      </c>
      <c r="F576" s="2">
        <v>0</v>
      </c>
      <c r="G576" s="40">
        <f t="shared" si="228"/>
        <v>0</v>
      </c>
      <c r="H576" s="2">
        <v>0</v>
      </c>
      <c r="I576" s="45">
        <f t="shared" si="229"/>
        <v>0</v>
      </c>
      <c r="J576" s="2">
        <v>11</v>
      </c>
      <c r="K576" s="55">
        <f t="shared" si="230"/>
        <v>220000</v>
      </c>
      <c r="L576" s="17">
        <f t="shared" si="231"/>
        <v>11</v>
      </c>
      <c r="M576" s="3">
        <v>20000</v>
      </c>
      <c r="N576" s="24">
        <f t="shared" si="232"/>
        <v>220000</v>
      </c>
      <c r="O576" s="1"/>
    </row>
    <row r="577" spans="1:16" ht="16.2" thickBot="1" x14ac:dyDescent="0.35">
      <c r="A577" s="211" t="s">
        <v>835</v>
      </c>
      <c r="B577" s="264" t="s">
        <v>837</v>
      </c>
      <c r="C577" s="202" t="s">
        <v>12</v>
      </c>
      <c r="D577" s="2">
        <v>1</v>
      </c>
      <c r="E577" s="35">
        <f t="shared" si="227"/>
        <v>650000</v>
      </c>
      <c r="F577" s="2">
        <v>0</v>
      </c>
      <c r="G577" s="40">
        <f t="shared" si="228"/>
        <v>0</v>
      </c>
      <c r="H577" s="4">
        <v>1</v>
      </c>
      <c r="I577" s="45">
        <f t="shared" si="229"/>
        <v>650000</v>
      </c>
      <c r="J577" s="4">
        <v>0</v>
      </c>
      <c r="K577" s="55">
        <f t="shared" si="230"/>
        <v>0</v>
      </c>
      <c r="L577" s="17">
        <f t="shared" si="231"/>
        <v>2</v>
      </c>
      <c r="M577" s="3">
        <v>650000</v>
      </c>
      <c r="N577" s="24">
        <f t="shared" si="232"/>
        <v>1300000</v>
      </c>
      <c r="O577" s="1"/>
    </row>
    <row r="578" spans="1:16" ht="16.2" thickBot="1" x14ac:dyDescent="0.35">
      <c r="A578" s="277"/>
      <c r="B578" s="257"/>
      <c r="C578" s="206"/>
      <c r="D578" s="228"/>
      <c r="E578" s="36">
        <f>SUM(E558:E577)</f>
        <v>2715000</v>
      </c>
      <c r="F578" s="4"/>
      <c r="G578" s="42">
        <f>SUM(G558:G577)</f>
        <v>0</v>
      </c>
      <c r="H578" s="4"/>
      <c r="I578" s="46">
        <f>SUM(I558:I577)</f>
        <v>2150000</v>
      </c>
      <c r="J578" s="4"/>
      <c r="K578" s="52">
        <f>SUM(K558:K577)</f>
        <v>4525425</v>
      </c>
      <c r="L578" s="8"/>
      <c r="M578" s="7"/>
      <c r="N578" s="9">
        <f>SUM(N558:N577)</f>
        <v>9390425</v>
      </c>
      <c r="O578" s="1">
        <f t="shared" ref="O578:O637" si="233">SUM(E578+G578+I578+K578)</f>
        <v>9390425</v>
      </c>
      <c r="P578">
        <v>2.2000000000000002</v>
      </c>
    </row>
    <row r="579" spans="1:16" ht="16.2" thickBot="1" x14ac:dyDescent="0.35">
      <c r="A579" s="283" t="s">
        <v>840</v>
      </c>
      <c r="B579" s="260" t="s">
        <v>841</v>
      </c>
      <c r="C579" s="203" t="s">
        <v>919</v>
      </c>
      <c r="D579" s="27">
        <v>1</v>
      </c>
      <c r="E579" s="36">
        <f t="shared" ref="E579:E584" si="234">D579*M579</f>
        <v>1210000</v>
      </c>
      <c r="F579" s="28">
        <v>0</v>
      </c>
      <c r="G579" s="42">
        <f t="shared" ref="G579:G584" si="235">F579*M579</f>
        <v>0</v>
      </c>
      <c r="H579" s="28">
        <v>0</v>
      </c>
      <c r="I579" s="46">
        <f t="shared" ref="I579:I584" si="236">H579*M579</f>
        <v>0</v>
      </c>
      <c r="J579" s="28">
        <v>0</v>
      </c>
      <c r="K579" s="52">
        <f t="shared" ref="K579:K584" si="237">J579*M579</f>
        <v>0</v>
      </c>
      <c r="L579" s="8">
        <f t="shared" ref="L579:L583" si="238">D579+F579+H579+J579</f>
        <v>1</v>
      </c>
      <c r="M579" s="5">
        <v>1210000</v>
      </c>
      <c r="N579" s="9">
        <f t="shared" ref="N579:N584" si="239">L579*M579</f>
        <v>1210000</v>
      </c>
      <c r="O579" s="1">
        <f t="shared" si="233"/>
        <v>1210000</v>
      </c>
      <c r="P579">
        <v>2.2000000000000002</v>
      </c>
    </row>
    <row r="580" spans="1:16" ht="15.6" x14ac:dyDescent="0.3">
      <c r="A580" s="232"/>
      <c r="B580" s="261"/>
      <c r="C580" s="8"/>
      <c r="D580" s="2"/>
      <c r="E580" s="188"/>
      <c r="F580" s="2"/>
      <c r="G580" s="188"/>
      <c r="H580" s="2"/>
      <c r="I580" s="188"/>
      <c r="J580" s="2"/>
      <c r="K580" s="188"/>
      <c r="L580" s="2"/>
      <c r="M580" s="5"/>
      <c r="N580" s="227"/>
      <c r="O580" s="1"/>
    </row>
    <row r="581" spans="1:16" ht="15.6" x14ac:dyDescent="0.3">
      <c r="A581" s="283" t="s">
        <v>720</v>
      </c>
      <c r="B581" s="260" t="s">
        <v>848</v>
      </c>
      <c r="C581" s="203" t="s">
        <v>755</v>
      </c>
      <c r="D581" s="2">
        <v>1</v>
      </c>
      <c r="E581" s="38">
        <f t="shared" si="234"/>
        <v>29000</v>
      </c>
      <c r="F581" s="2">
        <v>0</v>
      </c>
      <c r="G581" s="39">
        <f t="shared" si="235"/>
        <v>0</v>
      </c>
      <c r="H581" s="2">
        <v>0</v>
      </c>
      <c r="I581" s="45">
        <f t="shared" si="236"/>
        <v>0</v>
      </c>
      <c r="J581" s="2">
        <v>0</v>
      </c>
      <c r="K581" s="55">
        <f t="shared" si="237"/>
        <v>0</v>
      </c>
      <c r="L581" s="2">
        <f t="shared" si="238"/>
        <v>1</v>
      </c>
      <c r="M581" s="3">
        <v>29000</v>
      </c>
      <c r="N581" s="23">
        <f t="shared" si="239"/>
        <v>29000</v>
      </c>
      <c r="O581" s="1"/>
    </row>
    <row r="582" spans="1:16" ht="15.6" x14ac:dyDescent="0.3">
      <c r="A582" s="283" t="s">
        <v>842</v>
      </c>
      <c r="B582" s="260" t="s">
        <v>843</v>
      </c>
      <c r="C582" s="203" t="s">
        <v>12</v>
      </c>
      <c r="D582" s="2">
        <v>0</v>
      </c>
      <c r="E582" s="38">
        <f t="shared" si="234"/>
        <v>0</v>
      </c>
      <c r="F582" s="2">
        <v>0</v>
      </c>
      <c r="G582" s="39">
        <f t="shared" si="235"/>
        <v>0</v>
      </c>
      <c r="H582" s="2">
        <v>0</v>
      </c>
      <c r="I582" s="45">
        <f t="shared" si="236"/>
        <v>0</v>
      </c>
      <c r="J582" s="2">
        <v>2</v>
      </c>
      <c r="K582" s="55">
        <f t="shared" si="237"/>
        <v>52300</v>
      </c>
      <c r="L582" s="2">
        <f t="shared" si="238"/>
        <v>2</v>
      </c>
      <c r="M582" s="3">
        <v>26150</v>
      </c>
      <c r="N582" s="23">
        <f t="shared" si="239"/>
        <v>52300</v>
      </c>
      <c r="O582" s="1"/>
    </row>
    <row r="583" spans="1:16" ht="15.6" x14ac:dyDescent="0.3">
      <c r="A583" s="283" t="s">
        <v>842</v>
      </c>
      <c r="B583" s="260" t="s">
        <v>844</v>
      </c>
      <c r="C583" s="203" t="s">
        <v>814</v>
      </c>
      <c r="D583" s="2">
        <v>0</v>
      </c>
      <c r="E583" s="38">
        <f t="shared" si="234"/>
        <v>0</v>
      </c>
      <c r="F583" s="2">
        <v>0</v>
      </c>
      <c r="G583" s="39">
        <f t="shared" si="235"/>
        <v>0</v>
      </c>
      <c r="H583" s="2">
        <v>0</v>
      </c>
      <c r="I583" s="45">
        <f t="shared" si="236"/>
        <v>0</v>
      </c>
      <c r="J583" s="2">
        <v>2</v>
      </c>
      <c r="K583" s="55">
        <f t="shared" si="237"/>
        <v>126000</v>
      </c>
      <c r="L583" s="2">
        <f t="shared" si="238"/>
        <v>2</v>
      </c>
      <c r="M583" s="3">
        <v>63000</v>
      </c>
      <c r="N583" s="23">
        <f t="shared" si="239"/>
        <v>126000</v>
      </c>
      <c r="O583" s="1"/>
    </row>
    <row r="584" spans="1:16" ht="16.2" thickBot="1" x14ac:dyDescent="0.35">
      <c r="A584" s="283" t="s">
        <v>842</v>
      </c>
      <c r="B584" s="260" t="s">
        <v>845</v>
      </c>
      <c r="C584" s="203" t="s">
        <v>846</v>
      </c>
      <c r="D584" s="2">
        <v>0</v>
      </c>
      <c r="E584" s="38">
        <f t="shared" si="234"/>
        <v>0</v>
      </c>
      <c r="F584" s="2">
        <v>0</v>
      </c>
      <c r="G584" s="39">
        <f t="shared" si="235"/>
        <v>0</v>
      </c>
      <c r="H584" s="2">
        <v>0</v>
      </c>
      <c r="I584" s="45">
        <f t="shared" si="236"/>
        <v>0</v>
      </c>
      <c r="J584" s="2">
        <v>1</v>
      </c>
      <c r="K584" s="55">
        <f t="shared" si="237"/>
        <v>1063200</v>
      </c>
      <c r="L584" s="2">
        <f>D584+F584+H584+J584</f>
        <v>1</v>
      </c>
      <c r="M584" s="3">
        <v>1063200</v>
      </c>
      <c r="N584" s="229">
        <f t="shared" si="239"/>
        <v>1063200</v>
      </c>
      <c r="O584" s="1"/>
    </row>
    <row r="585" spans="1:16" ht="16.2" thickBot="1" x14ac:dyDescent="0.35">
      <c r="A585" s="287"/>
      <c r="B585" s="265"/>
      <c r="C585" s="206"/>
      <c r="D585" s="214"/>
      <c r="E585" s="36">
        <f>SUM(E581:E584)</f>
        <v>29000</v>
      </c>
      <c r="F585" s="215"/>
      <c r="G585" s="42">
        <f>SUM(G581:G584)</f>
        <v>0</v>
      </c>
      <c r="H585" s="215"/>
      <c r="I585" s="46">
        <f>SUM(I581:I584)</f>
        <v>0</v>
      </c>
      <c r="J585" s="215"/>
      <c r="K585" s="52">
        <f>SUM(K581:K584)</f>
        <v>1241500</v>
      </c>
      <c r="L585" s="2"/>
      <c r="M585" s="7"/>
      <c r="N585" s="9">
        <f>SUM(N581:N584)</f>
        <v>1270500</v>
      </c>
      <c r="O585" s="1">
        <f t="shared" si="233"/>
        <v>1270500</v>
      </c>
      <c r="P585">
        <v>2.2000000000000002</v>
      </c>
    </row>
    <row r="586" spans="1:16" ht="15.6" x14ac:dyDescent="0.3">
      <c r="A586" s="288"/>
      <c r="B586" s="266"/>
      <c r="C586" s="212"/>
      <c r="D586" s="213"/>
      <c r="E586" s="26"/>
      <c r="F586" s="190"/>
      <c r="G586" s="26"/>
      <c r="H586" s="190"/>
      <c r="I586" s="26"/>
      <c r="J586" s="190"/>
      <c r="K586" s="97"/>
      <c r="L586" s="17"/>
      <c r="M586" s="7"/>
      <c r="N586" s="66"/>
      <c r="O586" s="1"/>
    </row>
    <row r="587" spans="1:16" ht="15.6" x14ac:dyDescent="0.3">
      <c r="A587" s="289" t="s">
        <v>916</v>
      </c>
      <c r="B587" s="267" t="s">
        <v>922</v>
      </c>
      <c r="C587" s="202" t="s">
        <v>12</v>
      </c>
      <c r="D587" s="15">
        <v>300</v>
      </c>
      <c r="E587" s="38">
        <f t="shared" ref="E587:E588" si="240">D587*M587</f>
        <v>450000</v>
      </c>
      <c r="F587" s="2">
        <v>300</v>
      </c>
      <c r="G587" s="39">
        <f t="shared" ref="G587:G588" si="241">F587*M587</f>
        <v>450000</v>
      </c>
      <c r="H587" s="2">
        <v>300</v>
      </c>
      <c r="I587" s="45">
        <f t="shared" ref="I587:I588" si="242">H587*M587</f>
        <v>450000</v>
      </c>
      <c r="J587" s="2">
        <v>300</v>
      </c>
      <c r="K587" s="55">
        <f t="shared" ref="K587:K588" si="243">J587*M587</f>
        <v>450000</v>
      </c>
      <c r="L587" s="2">
        <f t="shared" ref="L587:L588" si="244">D587+F587+H587+J587</f>
        <v>1200</v>
      </c>
      <c r="M587" s="7">
        <v>1500</v>
      </c>
      <c r="N587" s="23">
        <f t="shared" ref="N587:N590" si="245">L587*M587</f>
        <v>1800000</v>
      </c>
      <c r="O587" s="1"/>
    </row>
    <row r="588" spans="1:16" ht="16.2" thickBot="1" x14ac:dyDescent="0.35">
      <c r="A588" s="276" t="s">
        <v>916</v>
      </c>
      <c r="B588" s="254" t="s">
        <v>921</v>
      </c>
      <c r="C588" s="203" t="s">
        <v>12</v>
      </c>
      <c r="D588" s="27">
        <v>100</v>
      </c>
      <c r="E588" s="63">
        <f t="shared" si="240"/>
        <v>150000</v>
      </c>
      <c r="F588" s="2">
        <v>200</v>
      </c>
      <c r="G588" s="40">
        <f t="shared" si="241"/>
        <v>300000</v>
      </c>
      <c r="H588" s="2"/>
      <c r="I588" s="47">
        <f t="shared" si="242"/>
        <v>0</v>
      </c>
      <c r="J588" s="2"/>
      <c r="K588" s="72">
        <f t="shared" si="243"/>
        <v>0</v>
      </c>
      <c r="L588" s="2">
        <f t="shared" si="244"/>
        <v>300</v>
      </c>
      <c r="M588" s="70">
        <v>1500</v>
      </c>
      <c r="N588" s="24">
        <f t="shared" si="245"/>
        <v>450000</v>
      </c>
      <c r="O588" s="1"/>
    </row>
    <row r="589" spans="1:16" ht="16.2" thickBot="1" x14ac:dyDescent="0.35">
      <c r="A589" s="310"/>
      <c r="B589" s="261"/>
      <c r="C589" s="202"/>
      <c r="D589" s="15"/>
      <c r="E589" s="36">
        <f>SUM(E587:E588)</f>
        <v>600000</v>
      </c>
      <c r="F589" s="4"/>
      <c r="G589" s="42">
        <f>SUM(G587:G588)</f>
        <v>750000</v>
      </c>
      <c r="H589" s="4"/>
      <c r="I589" s="46">
        <f>SUM(I587:I588)</f>
        <v>450000</v>
      </c>
      <c r="J589" s="4"/>
      <c r="K589" s="52">
        <f>SUM(K587:K588)</f>
        <v>450000</v>
      </c>
      <c r="L589" s="20"/>
      <c r="M589" s="71"/>
      <c r="N589" s="9">
        <f>SUM(N587:N588)</f>
        <v>2250000</v>
      </c>
      <c r="O589" s="1">
        <f t="shared" si="233"/>
        <v>2250000</v>
      </c>
      <c r="P589" s="320">
        <v>2.2999999999999998</v>
      </c>
    </row>
    <row r="590" spans="1:16" ht="16.2" thickBot="1" x14ac:dyDescent="0.35">
      <c r="A590" s="289" t="s">
        <v>917</v>
      </c>
      <c r="B590" s="267" t="s">
        <v>918</v>
      </c>
      <c r="C590" s="202" t="s">
        <v>12</v>
      </c>
      <c r="D590" s="15">
        <v>1</v>
      </c>
      <c r="E590" s="36">
        <f t="shared" ref="E590" si="246">D590*M590</f>
        <v>1500000</v>
      </c>
      <c r="F590" s="4"/>
      <c r="G590" s="42">
        <f t="shared" ref="G590:G606" si="247">F590*M590</f>
        <v>0</v>
      </c>
      <c r="H590" s="4">
        <v>1</v>
      </c>
      <c r="I590" s="46">
        <f t="shared" ref="I590:I606" si="248">H590*M590</f>
        <v>1500000</v>
      </c>
      <c r="J590" s="4"/>
      <c r="K590" s="52">
        <f t="shared" ref="K590:K606" si="249">J590*M590</f>
        <v>0</v>
      </c>
      <c r="L590" s="20">
        <v>2</v>
      </c>
      <c r="M590" s="7">
        <v>1500000</v>
      </c>
      <c r="N590" s="9">
        <f t="shared" si="245"/>
        <v>3000000</v>
      </c>
      <c r="O590" s="1">
        <f t="shared" si="233"/>
        <v>3000000</v>
      </c>
      <c r="P590" s="320">
        <v>2.2999999999999998</v>
      </c>
    </row>
    <row r="591" spans="1:16" ht="15.6" x14ac:dyDescent="0.3">
      <c r="A591" s="232"/>
      <c r="B591" s="261"/>
      <c r="C591" s="212"/>
      <c r="D591" s="213"/>
      <c r="E591" s="6"/>
      <c r="F591" s="4"/>
      <c r="G591" s="6"/>
      <c r="H591" s="4"/>
      <c r="I591" s="6"/>
      <c r="J591" s="4"/>
      <c r="K591" s="301"/>
      <c r="L591" s="12"/>
      <c r="M591" s="7"/>
      <c r="N591" s="22"/>
      <c r="O591" s="1"/>
    </row>
    <row r="592" spans="1:16" ht="15.6" x14ac:dyDescent="0.3">
      <c r="A592" s="289" t="s">
        <v>849</v>
      </c>
      <c r="B592" s="267" t="s">
        <v>850</v>
      </c>
      <c r="C592" s="203" t="s">
        <v>851</v>
      </c>
      <c r="D592" s="15">
        <v>0</v>
      </c>
      <c r="E592" s="74">
        <f>D592*M592</f>
        <v>0</v>
      </c>
      <c r="F592" s="2">
        <v>20</v>
      </c>
      <c r="G592" s="41">
        <f t="shared" si="247"/>
        <v>2000</v>
      </c>
      <c r="H592" s="12">
        <v>0</v>
      </c>
      <c r="I592" s="44">
        <f t="shared" si="248"/>
        <v>0</v>
      </c>
      <c r="J592" s="12">
        <v>20</v>
      </c>
      <c r="K592" s="49">
        <f t="shared" si="249"/>
        <v>2000</v>
      </c>
      <c r="L592" s="12">
        <f>D592+F592+H592+J592</f>
        <v>40</v>
      </c>
      <c r="M592" s="7">
        <v>100</v>
      </c>
      <c r="N592" s="22">
        <f t="shared" ref="N592:N606" si="250">L592*M592</f>
        <v>4000</v>
      </c>
      <c r="O592" s="1"/>
    </row>
    <row r="593" spans="1:16" ht="15.6" x14ac:dyDescent="0.3">
      <c r="A593" s="289" t="s">
        <v>852</v>
      </c>
      <c r="B593" s="267" t="s">
        <v>853</v>
      </c>
      <c r="C593" s="203" t="s">
        <v>12</v>
      </c>
      <c r="D593" s="2">
        <v>0</v>
      </c>
      <c r="E593" s="38">
        <f t="shared" ref="E593:E606" si="251">D593*M593</f>
        <v>0</v>
      </c>
      <c r="F593" s="2">
        <v>5</v>
      </c>
      <c r="G593" s="39">
        <f t="shared" si="247"/>
        <v>1000</v>
      </c>
      <c r="H593" s="12">
        <v>0</v>
      </c>
      <c r="I593" s="45">
        <f t="shared" si="248"/>
        <v>0</v>
      </c>
      <c r="J593" s="2">
        <v>5</v>
      </c>
      <c r="K593" s="51">
        <f t="shared" si="249"/>
        <v>1000</v>
      </c>
      <c r="L593" s="12">
        <f t="shared" ref="L593:L606" si="252">D593+F593+H593+J593</f>
        <v>10</v>
      </c>
      <c r="M593" s="5">
        <v>200</v>
      </c>
      <c r="N593" s="22">
        <f t="shared" si="250"/>
        <v>2000</v>
      </c>
      <c r="O593" s="1"/>
    </row>
    <row r="594" spans="1:16" ht="15.6" x14ac:dyDescent="0.3">
      <c r="A594" s="289" t="s">
        <v>854</v>
      </c>
      <c r="B594" s="267" t="s">
        <v>855</v>
      </c>
      <c r="C594" s="203" t="s">
        <v>12</v>
      </c>
      <c r="D594" s="2">
        <v>0</v>
      </c>
      <c r="E594" s="38">
        <f t="shared" si="251"/>
        <v>0</v>
      </c>
      <c r="F594" s="2">
        <v>50</v>
      </c>
      <c r="G594" s="39">
        <f t="shared" si="247"/>
        <v>2250</v>
      </c>
      <c r="H594" s="12">
        <v>0</v>
      </c>
      <c r="I594" s="45">
        <f t="shared" si="248"/>
        <v>0</v>
      </c>
      <c r="J594" s="2">
        <v>50</v>
      </c>
      <c r="K594" s="51">
        <f t="shared" si="249"/>
        <v>2250</v>
      </c>
      <c r="L594" s="12">
        <f t="shared" si="252"/>
        <v>100</v>
      </c>
      <c r="M594" s="5">
        <v>45</v>
      </c>
      <c r="N594" s="22">
        <f t="shared" si="250"/>
        <v>4500</v>
      </c>
      <c r="O594" s="1"/>
    </row>
    <row r="595" spans="1:16" ht="15.6" x14ac:dyDescent="0.3">
      <c r="A595" s="289" t="s">
        <v>856</v>
      </c>
      <c r="B595" s="267" t="s">
        <v>857</v>
      </c>
      <c r="C595" s="203" t="s">
        <v>564</v>
      </c>
      <c r="D595" s="2">
        <v>0</v>
      </c>
      <c r="E595" s="38">
        <f t="shared" si="251"/>
        <v>0</v>
      </c>
      <c r="F595" s="2">
        <v>5</v>
      </c>
      <c r="G595" s="39">
        <f t="shared" si="247"/>
        <v>500</v>
      </c>
      <c r="H595" s="12">
        <v>0</v>
      </c>
      <c r="I595" s="45">
        <f t="shared" si="248"/>
        <v>0</v>
      </c>
      <c r="J595" s="2">
        <v>5</v>
      </c>
      <c r="K595" s="51">
        <f t="shared" si="249"/>
        <v>500</v>
      </c>
      <c r="L595" s="12">
        <f t="shared" si="252"/>
        <v>10</v>
      </c>
      <c r="M595" s="5">
        <v>100</v>
      </c>
      <c r="N595" s="22">
        <f t="shared" si="250"/>
        <v>1000</v>
      </c>
      <c r="O595" s="1"/>
    </row>
    <row r="596" spans="1:16" ht="15.6" x14ac:dyDescent="0.3">
      <c r="A596" s="289" t="s">
        <v>858</v>
      </c>
      <c r="B596" s="267" t="s">
        <v>859</v>
      </c>
      <c r="C596" s="203" t="s">
        <v>564</v>
      </c>
      <c r="D596" s="2">
        <v>0</v>
      </c>
      <c r="E596" s="38">
        <f t="shared" si="251"/>
        <v>0</v>
      </c>
      <c r="F596" s="2">
        <v>10</v>
      </c>
      <c r="G596" s="39">
        <f t="shared" si="247"/>
        <v>9000</v>
      </c>
      <c r="H596" s="12">
        <v>0</v>
      </c>
      <c r="I596" s="45">
        <f t="shared" si="248"/>
        <v>0</v>
      </c>
      <c r="J596" s="2">
        <v>10</v>
      </c>
      <c r="K596" s="51">
        <f t="shared" si="249"/>
        <v>9000</v>
      </c>
      <c r="L596" s="12">
        <f t="shared" si="252"/>
        <v>20</v>
      </c>
      <c r="M596" s="3">
        <v>900</v>
      </c>
      <c r="N596" s="22">
        <f t="shared" si="250"/>
        <v>18000</v>
      </c>
      <c r="O596" s="1"/>
    </row>
    <row r="597" spans="1:16" ht="15.6" x14ac:dyDescent="0.3">
      <c r="A597" s="289" t="s">
        <v>860</v>
      </c>
      <c r="B597" s="267" t="s">
        <v>861</v>
      </c>
      <c r="C597" s="203" t="s">
        <v>862</v>
      </c>
      <c r="D597" s="2">
        <v>0</v>
      </c>
      <c r="E597" s="38">
        <f t="shared" si="251"/>
        <v>0</v>
      </c>
      <c r="F597" s="17">
        <v>1</v>
      </c>
      <c r="G597" s="40">
        <f t="shared" si="247"/>
        <v>200</v>
      </c>
      <c r="H597" s="12">
        <v>0</v>
      </c>
      <c r="I597" s="47">
        <f t="shared" si="248"/>
        <v>0</v>
      </c>
      <c r="J597" s="17">
        <v>2</v>
      </c>
      <c r="K597" s="50">
        <f t="shared" si="249"/>
        <v>400</v>
      </c>
      <c r="L597" s="12">
        <f t="shared" si="252"/>
        <v>3</v>
      </c>
      <c r="M597" s="5">
        <v>200</v>
      </c>
      <c r="N597" s="22">
        <f t="shared" si="250"/>
        <v>600</v>
      </c>
      <c r="O597" s="1"/>
    </row>
    <row r="598" spans="1:16" ht="15.6" x14ac:dyDescent="0.3">
      <c r="A598" s="289" t="s">
        <v>863</v>
      </c>
      <c r="B598" s="267" t="s">
        <v>864</v>
      </c>
      <c r="C598" s="203" t="s">
        <v>564</v>
      </c>
      <c r="D598" s="2">
        <v>0</v>
      </c>
      <c r="E598" s="38">
        <f t="shared" si="251"/>
        <v>0</v>
      </c>
      <c r="F598" s="2">
        <v>5</v>
      </c>
      <c r="G598" s="39">
        <f t="shared" si="247"/>
        <v>6000</v>
      </c>
      <c r="H598" s="12">
        <v>0</v>
      </c>
      <c r="I598" s="45">
        <f t="shared" si="248"/>
        <v>0</v>
      </c>
      <c r="J598" s="2">
        <v>5</v>
      </c>
      <c r="K598" s="55">
        <f t="shared" si="249"/>
        <v>6000</v>
      </c>
      <c r="L598" s="12">
        <f t="shared" si="252"/>
        <v>10</v>
      </c>
      <c r="M598" s="5">
        <v>1200</v>
      </c>
      <c r="N598" s="22">
        <f t="shared" si="250"/>
        <v>12000</v>
      </c>
      <c r="O598" s="1"/>
    </row>
    <row r="599" spans="1:16" ht="15.6" x14ac:dyDescent="0.3">
      <c r="A599" s="289" t="s">
        <v>865</v>
      </c>
      <c r="B599" s="267" t="s">
        <v>866</v>
      </c>
      <c r="C599" s="203" t="s">
        <v>851</v>
      </c>
      <c r="D599" s="2">
        <v>0</v>
      </c>
      <c r="E599" s="38">
        <f t="shared" si="251"/>
        <v>0</v>
      </c>
      <c r="F599" s="4">
        <v>5</v>
      </c>
      <c r="G599" s="39">
        <f t="shared" si="247"/>
        <v>750</v>
      </c>
      <c r="H599" s="12">
        <v>0</v>
      </c>
      <c r="I599" s="45">
        <f t="shared" si="248"/>
        <v>0</v>
      </c>
      <c r="J599" s="4">
        <v>5</v>
      </c>
      <c r="K599" s="55">
        <f t="shared" si="249"/>
        <v>750</v>
      </c>
      <c r="L599" s="12">
        <f t="shared" si="252"/>
        <v>10</v>
      </c>
      <c r="M599" s="5">
        <v>150</v>
      </c>
      <c r="N599" s="22">
        <f t="shared" si="250"/>
        <v>1500</v>
      </c>
      <c r="O599" s="1"/>
    </row>
    <row r="600" spans="1:16" ht="15.6" x14ac:dyDescent="0.3">
      <c r="A600" s="289" t="s">
        <v>865</v>
      </c>
      <c r="B600" s="267" t="s">
        <v>867</v>
      </c>
      <c r="C600" s="203" t="s">
        <v>851</v>
      </c>
      <c r="D600" s="2">
        <v>0</v>
      </c>
      <c r="E600" s="38">
        <f t="shared" si="251"/>
        <v>0</v>
      </c>
      <c r="F600" s="4">
        <v>5</v>
      </c>
      <c r="G600" s="39">
        <f t="shared" si="247"/>
        <v>750</v>
      </c>
      <c r="H600" s="12">
        <v>0</v>
      </c>
      <c r="I600" s="45">
        <f t="shared" si="248"/>
        <v>0</v>
      </c>
      <c r="J600" s="4">
        <v>5</v>
      </c>
      <c r="K600" s="55">
        <f t="shared" si="249"/>
        <v>750</v>
      </c>
      <c r="L600" s="12">
        <f t="shared" si="252"/>
        <v>10</v>
      </c>
      <c r="M600" s="5">
        <v>150</v>
      </c>
      <c r="N600" s="22">
        <f t="shared" si="250"/>
        <v>1500</v>
      </c>
      <c r="O600" s="1"/>
    </row>
    <row r="601" spans="1:16" ht="15.6" x14ac:dyDescent="0.3">
      <c r="A601" s="289" t="s">
        <v>868</v>
      </c>
      <c r="B601" s="267" t="s">
        <v>869</v>
      </c>
      <c r="C601" s="203" t="s">
        <v>12</v>
      </c>
      <c r="D601" s="2">
        <v>0</v>
      </c>
      <c r="E601" s="38">
        <f t="shared" si="251"/>
        <v>0</v>
      </c>
      <c r="F601" s="4">
        <v>40</v>
      </c>
      <c r="G601" s="39">
        <f t="shared" si="247"/>
        <v>3200</v>
      </c>
      <c r="H601" s="12">
        <v>0</v>
      </c>
      <c r="I601" s="45">
        <f t="shared" si="248"/>
        <v>0</v>
      </c>
      <c r="J601" s="4">
        <v>40</v>
      </c>
      <c r="K601" s="55">
        <f t="shared" si="249"/>
        <v>3200</v>
      </c>
      <c r="L601" s="12">
        <f t="shared" si="252"/>
        <v>80</v>
      </c>
      <c r="M601" s="5">
        <v>80</v>
      </c>
      <c r="N601" s="22">
        <f t="shared" si="250"/>
        <v>6400</v>
      </c>
      <c r="O601" s="1"/>
    </row>
    <row r="602" spans="1:16" ht="15.6" x14ac:dyDescent="0.3">
      <c r="A602" s="289" t="s">
        <v>870</v>
      </c>
      <c r="B602" s="267" t="s">
        <v>871</v>
      </c>
      <c r="C602" s="203" t="s">
        <v>872</v>
      </c>
      <c r="D602" s="2">
        <v>0</v>
      </c>
      <c r="E602" s="38">
        <f t="shared" si="251"/>
        <v>0</v>
      </c>
      <c r="F602" s="4">
        <v>10</v>
      </c>
      <c r="G602" s="39">
        <f t="shared" si="247"/>
        <v>10000</v>
      </c>
      <c r="H602" s="12">
        <v>0</v>
      </c>
      <c r="I602" s="45">
        <f t="shared" si="248"/>
        <v>0</v>
      </c>
      <c r="J602" s="4">
        <v>10</v>
      </c>
      <c r="K602" s="55">
        <f t="shared" si="249"/>
        <v>10000</v>
      </c>
      <c r="L602" s="12">
        <f t="shared" si="252"/>
        <v>20</v>
      </c>
      <c r="M602" s="5">
        <v>1000</v>
      </c>
      <c r="N602" s="22">
        <f t="shared" si="250"/>
        <v>20000</v>
      </c>
      <c r="O602" s="1"/>
    </row>
    <row r="603" spans="1:16" ht="15.6" x14ac:dyDescent="0.3">
      <c r="A603" s="289" t="s">
        <v>873</v>
      </c>
      <c r="B603" s="267" t="s">
        <v>874</v>
      </c>
      <c r="C603" s="203" t="s">
        <v>12</v>
      </c>
      <c r="D603" s="2">
        <v>0</v>
      </c>
      <c r="E603" s="38">
        <f t="shared" si="251"/>
        <v>0</v>
      </c>
      <c r="F603" s="4">
        <v>100</v>
      </c>
      <c r="G603" s="40">
        <f t="shared" si="247"/>
        <v>5000</v>
      </c>
      <c r="H603" s="12">
        <v>0</v>
      </c>
      <c r="I603" s="47">
        <f t="shared" si="248"/>
        <v>0</v>
      </c>
      <c r="J603" s="4">
        <v>100</v>
      </c>
      <c r="K603" s="72">
        <f t="shared" si="249"/>
        <v>5000</v>
      </c>
      <c r="L603" s="12">
        <f t="shared" si="252"/>
        <v>200</v>
      </c>
      <c r="M603" s="5">
        <v>50</v>
      </c>
      <c r="N603" s="22">
        <f t="shared" si="250"/>
        <v>10000</v>
      </c>
      <c r="O603" s="1"/>
    </row>
    <row r="604" spans="1:16" ht="15.6" x14ac:dyDescent="0.3">
      <c r="A604" s="289" t="s">
        <v>875</v>
      </c>
      <c r="B604" s="267" t="s">
        <v>876</v>
      </c>
      <c r="C604" s="203" t="s">
        <v>456</v>
      </c>
      <c r="D604" s="2">
        <v>0</v>
      </c>
      <c r="E604" s="63">
        <f t="shared" si="251"/>
        <v>0</v>
      </c>
      <c r="F604" s="4">
        <v>10</v>
      </c>
      <c r="G604" s="40">
        <f t="shared" si="247"/>
        <v>3000</v>
      </c>
      <c r="H604" s="4">
        <v>0</v>
      </c>
      <c r="I604" s="47">
        <f t="shared" si="248"/>
        <v>0</v>
      </c>
      <c r="J604" s="4">
        <v>10</v>
      </c>
      <c r="K604" s="72">
        <f t="shared" si="249"/>
        <v>3000</v>
      </c>
      <c r="L604" s="12">
        <f t="shared" si="252"/>
        <v>20</v>
      </c>
      <c r="M604" s="5">
        <v>300</v>
      </c>
      <c r="N604" s="22">
        <f t="shared" si="250"/>
        <v>6000</v>
      </c>
      <c r="O604" s="1"/>
    </row>
    <row r="605" spans="1:16" ht="15.6" x14ac:dyDescent="0.3">
      <c r="A605" s="289" t="s">
        <v>877</v>
      </c>
      <c r="B605" s="267" t="s">
        <v>878</v>
      </c>
      <c r="C605" s="203" t="s">
        <v>564</v>
      </c>
      <c r="D605" s="27">
        <v>0</v>
      </c>
      <c r="E605" s="63">
        <f t="shared" si="251"/>
        <v>0</v>
      </c>
      <c r="F605" s="4">
        <v>6</v>
      </c>
      <c r="G605" s="40">
        <f t="shared" si="247"/>
        <v>1800</v>
      </c>
      <c r="H605" s="4">
        <v>0</v>
      </c>
      <c r="I605" s="47">
        <f t="shared" si="248"/>
        <v>0</v>
      </c>
      <c r="J605" s="4">
        <v>6</v>
      </c>
      <c r="K605" s="72">
        <f t="shared" si="249"/>
        <v>1800</v>
      </c>
      <c r="L605" s="12">
        <f t="shared" si="252"/>
        <v>12</v>
      </c>
      <c r="M605" s="5">
        <v>300</v>
      </c>
      <c r="N605" s="22">
        <f t="shared" si="250"/>
        <v>3600</v>
      </c>
      <c r="O605" s="1"/>
    </row>
    <row r="606" spans="1:16" ht="16.2" thickBot="1" x14ac:dyDescent="0.35">
      <c r="A606" s="289" t="s">
        <v>852</v>
      </c>
      <c r="B606" s="267" t="s">
        <v>879</v>
      </c>
      <c r="C606" s="203" t="s">
        <v>12</v>
      </c>
      <c r="D606" s="2">
        <v>0</v>
      </c>
      <c r="E606" s="217">
        <f t="shared" si="251"/>
        <v>0</v>
      </c>
      <c r="F606" s="190">
        <v>100</v>
      </c>
      <c r="G606" s="40">
        <f t="shared" si="247"/>
        <v>4500</v>
      </c>
      <c r="H606" s="190">
        <v>0</v>
      </c>
      <c r="I606" s="47">
        <f t="shared" si="248"/>
        <v>0</v>
      </c>
      <c r="J606" s="190">
        <v>100</v>
      </c>
      <c r="K606" s="72">
        <f t="shared" si="249"/>
        <v>4500</v>
      </c>
      <c r="L606" s="65">
        <f t="shared" si="252"/>
        <v>200</v>
      </c>
      <c r="M606" s="11">
        <v>45</v>
      </c>
      <c r="N606" s="66">
        <f t="shared" si="250"/>
        <v>9000</v>
      </c>
      <c r="O606" s="1"/>
    </row>
    <row r="607" spans="1:16" ht="16.2" thickBot="1" x14ac:dyDescent="0.35">
      <c r="A607" s="290"/>
      <c r="B607" s="268"/>
      <c r="C607" s="216"/>
      <c r="D607" s="218"/>
      <c r="E607" s="36">
        <f>SUM(E592:E606)</f>
        <v>0</v>
      </c>
      <c r="F607" s="215"/>
      <c r="G607" s="42">
        <f>SUM(G592:G606)</f>
        <v>49950</v>
      </c>
      <c r="H607" s="215"/>
      <c r="I607" s="46">
        <f>SUM(I592:I606)</f>
        <v>0</v>
      </c>
      <c r="J607" s="215"/>
      <c r="K607" s="52">
        <f>SUM(K592:K606)</f>
        <v>50150</v>
      </c>
      <c r="L607" s="219"/>
      <c r="M607" s="220"/>
      <c r="N607" s="9">
        <f>SUM(N592:N606)</f>
        <v>100100</v>
      </c>
      <c r="O607" s="1">
        <f t="shared" si="233"/>
        <v>100100</v>
      </c>
      <c r="P607" s="320">
        <v>2.2999999999999998</v>
      </c>
    </row>
    <row r="608" spans="1:16" ht="15.6" x14ac:dyDescent="0.3">
      <c r="A608" s="291"/>
      <c r="B608" s="269"/>
      <c r="C608" s="243"/>
      <c r="D608" s="208"/>
      <c r="E608" s="31"/>
      <c r="F608" s="12"/>
      <c r="G608" s="31"/>
      <c r="H608" s="12"/>
      <c r="I608" s="31"/>
      <c r="J608" s="12"/>
      <c r="K608" s="31"/>
      <c r="L608" s="12"/>
      <c r="M608" s="6"/>
      <c r="N608" s="102"/>
      <c r="O608" s="1"/>
    </row>
    <row r="609" spans="1:16" ht="15.6" x14ac:dyDescent="0.3">
      <c r="A609" s="292" t="s">
        <v>913</v>
      </c>
      <c r="B609" s="270" t="s">
        <v>889</v>
      </c>
      <c r="C609" s="202" t="s">
        <v>12</v>
      </c>
      <c r="D609" s="12">
        <v>0</v>
      </c>
      <c r="E609" s="74">
        <f t="shared" ref="E609:E615" si="253">D609*M609</f>
        <v>0</v>
      </c>
      <c r="F609" s="12">
        <v>1</v>
      </c>
      <c r="G609" s="41">
        <f t="shared" ref="G609:G615" si="254">F609*M609</f>
        <v>7000</v>
      </c>
      <c r="H609" s="12">
        <v>0</v>
      </c>
      <c r="I609" s="44">
        <f t="shared" ref="I609:I615" si="255">H609*M609</f>
        <v>0</v>
      </c>
      <c r="J609" s="12">
        <v>0</v>
      </c>
      <c r="K609" s="49">
        <f t="shared" ref="K609:K615" si="256">J609*M609</f>
        <v>0</v>
      </c>
      <c r="L609" s="12">
        <f t="shared" ref="L609:L615" si="257">D609+F609+H609+J609</f>
        <v>1</v>
      </c>
      <c r="M609" s="7">
        <v>7000</v>
      </c>
      <c r="N609" s="23">
        <f t="shared" ref="N609:N615" si="258">L609*M609</f>
        <v>7000</v>
      </c>
      <c r="O609" s="1"/>
    </row>
    <row r="610" spans="1:16" ht="15.6" x14ac:dyDescent="0.3">
      <c r="A610" s="292" t="s">
        <v>880</v>
      </c>
      <c r="B610" s="270" t="s">
        <v>881</v>
      </c>
      <c r="C610" s="202" t="s">
        <v>12</v>
      </c>
      <c r="D610" s="12">
        <v>0</v>
      </c>
      <c r="E610" s="74">
        <f t="shared" si="253"/>
        <v>0</v>
      </c>
      <c r="F610" s="12">
        <v>1</v>
      </c>
      <c r="G610" s="41">
        <f t="shared" si="254"/>
        <v>6000</v>
      </c>
      <c r="H610" s="12">
        <v>0</v>
      </c>
      <c r="I610" s="44">
        <f t="shared" si="255"/>
        <v>0</v>
      </c>
      <c r="J610" s="12">
        <v>0</v>
      </c>
      <c r="K610" s="49">
        <f t="shared" si="256"/>
        <v>0</v>
      </c>
      <c r="L610" s="12">
        <f t="shared" si="257"/>
        <v>1</v>
      </c>
      <c r="M610" s="7">
        <v>6000</v>
      </c>
      <c r="N610" s="22">
        <f t="shared" si="258"/>
        <v>6000</v>
      </c>
      <c r="O610" s="1"/>
    </row>
    <row r="611" spans="1:16" ht="15.6" x14ac:dyDescent="0.3">
      <c r="A611" s="289" t="s">
        <v>909</v>
      </c>
      <c r="B611" s="270" t="s">
        <v>890</v>
      </c>
      <c r="C611" s="202" t="s">
        <v>12</v>
      </c>
      <c r="D611" s="12">
        <v>0</v>
      </c>
      <c r="E611" s="74">
        <f t="shared" si="253"/>
        <v>0</v>
      </c>
      <c r="F611" s="12">
        <v>1</v>
      </c>
      <c r="G611" s="41">
        <f t="shared" si="254"/>
        <v>8000</v>
      </c>
      <c r="H611" s="12">
        <v>0</v>
      </c>
      <c r="I611" s="44">
        <f t="shared" si="255"/>
        <v>0</v>
      </c>
      <c r="J611" s="12">
        <v>0</v>
      </c>
      <c r="K611" s="49">
        <f t="shared" si="256"/>
        <v>0</v>
      </c>
      <c r="L611" s="12">
        <f t="shared" si="257"/>
        <v>1</v>
      </c>
      <c r="M611" s="7">
        <v>8000</v>
      </c>
      <c r="N611" s="22">
        <f t="shared" si="258"/>
        <v>8000</v>
      </c>
      <c r="O611" s="1"/>
    </row>
    <row r="612" spans="1:16" ht="15.6" x14ac:dyDescent="0.3">
      <c r="A612" s="289" t="s">
        <v>882</v>
      </c>
      <c r="B612" s="267" t="s">
        <v>883</v>
      </c>
      <c r="C612" s="203" t="s">
        <v>12</v>
      </c>
      <c r="D612" s="2">
        <v>0</v>
      </c>
      <c r="E612" s="38">
        <f t="shared" si="253"/>
        <v>0</v>
      </c>
      <c r="F612" s="2">
        <v>1</v>
      </c>
      <c r="G612" s="39">
        <f t="shared" si="254"/>
        <v>3000</v>
      </c>
      <c r="H612" s="2">
        <v>0</v>
      </c>
      <c r="I612" s="44">
        <f t="shared" si="255"/>
        <v>0</v>
      </c>
      <c r="J612" s="2">
        <v>0</v>
      </c>
      <c r="K612" s="49">
        <f t="shared" si="256"/>
        <v>0</v>
      </c>
      <c r="L612" s="2">
        <f t="shared" si="257"/>
        <v>1</v>
      </c>
      <c r="M612" s="5">
        <v>3000</v>
      </c>
      <c r="N612" s="22">
        <f t="shared" si="258"/>
        <v>3000</v>
      </c>
      <c r="O612" s="1"/>
    </row>
    <row r="613" spans="1:16" ht="15.6" x14ac:dyDescent="0.3">
      <c r="A613" s="289" t="s">
        <v>886</v>
      </c>
      <c r="B613" s="267" t="s">
        <v>887</v>
      </c>
      <c r="C613" s="210" t="s">
        <v>12</v>
      </c>
      <c r="D613" s="27">
        <v>0</v>
      </c>
      <c r="E613" s="38">
        <f t="shared" si="253"/>
        <v>0</v>
      </c>
      <c r="F613" s="28">
        <v>2</v>
      </c>
      <c r="G613" s="39">
        <f t="shared" si="254"/>
        <v>5000</v>
      </c>
      <c r="H613" s="28">
        <v>0</v>
      </c>
      <c r="I613" s="44">
        <f t="shared" si="255"/>
        <v>0</v>
      </c>
      <c r="J613" s="28">
        <v>0</v>
      </c>
      <c r="K613" s="49">
        <f t="shared" si="256"/>
        <v>0</v>
      </c>
      <c r="L613" s="2">
        <f t="shared" si="257"/>
        <v>2</v>
      </c>
      <c r="M613" s="11">
        <v>2500</v>
      </c>
      <c r="N613" s="22">
        <f t="shared" si="258"/>
        <v>5000</v>
      </c>
      <c r="O613" s="1"/>
    </row>
    <row r="614" spans="1:16" ht="15.6" x14ac:dyDescent="0.3">
      <c r="A614" s="289" t="s">
        <v>880</v>
      </c>
      <c r="B614" s="267" t="s">
        <v>888</v>
      </c>
      <c r="C614" s="203" t="s">
        <v>12</v>
      </c>
      <c r="D614" s="2">
        <v>30</v>
      </c>
      <c r="E614" s="63">
        <f t="shared" si="253"/>
        <v>9000</v>
      </c>
      <c r="F614" s="2">
        <v>0</v>
      </c>
      <c r="G614" s="40">
        <f t="shared" si="254"/>
        <v>0</v>
      </c>
      <c r="H614" s="2">
        <v>30</v>
      </c>
      <c r="I614" s="47">
        <f t="shared" si="255"/>
        <v>9000</v>
      </c>
      <c r="J614" s="2">
        <v>0</v>
      </c>
      <c r="K614" s="72">
        <f t="shared" si="256"/>
        <v>0</v>
      </c>
      <c r="L614" s="2">
        <f t="shared" si="257"/>
        <v>60</v>
      </c>
      <c r="M614" s="3">
        <v>300</v>
      </c>
      <c r="N614" s="24">
        <f t="shared" si="258"/>
        <v>18000</v>
      </c>
      <c r="O614" s="1"/>
    </row>
    <row r="615" spans="1:16" ht="16.2" thickBot="1" x14ac:dyDescent="0.35">
      <c r="A615" s="374" t="s">
        <v>882</v>
      </c>
      <c r="B615" s="375" t="s">
        <v>977</v>
      </c>
      <c r="C615" s="206" t="s">
        <v>12</v>
      </c>
      <c r="D615" s="228">
        <v>1</v>
      </c>
      <c r="E615" s="376">
        <f t="shared" si="253"/>
        <v>13000</v>
      </c>
      <c r="F615" s="253"/>
      <c r="G615" s="343">
        <f t="shared" si="254"/>
        <v>0</v>
      </c>
      <c r="H615" s="253"/>
      <c r="I615" s="344">
        <f t="shared" si="255"/>
        <v>0</v>
      </c>
      <c r="J615" s="253"/>
      <c r="K615" s="377">
        <f t="shared" si="256"/>
        <v>0</v>
      </c>
      <c r="L615" s="2">
        <f t="shared" si="257"/>
        <v>1</v>
      </c>
      <c r="M615" s="339">
        <v>13000</v>
      </c>
      <c r="N615" s="340">
        <f t="shared" si="258"/>
        <v>13000</v>
      </c>
      <c r="O615" s="1"/>
    </row>
    <row r="616" spans="1:16" ht="16.2" thickBot="1" x14ac:dyDescent="0.35">
      <c r="A616" s="232"/>
      <c r="B616" s="261"/>
      <c r="C616" s="203"/>
      <c r="D616" s="27"/>
      <c r="E616" s="36">
        <f>SUM(E609:E615)</f>
        <v>22000</v>
      </c>
      <c r="F616" s="28"/>
      <c r="G616" s="42">
        <f>SUM(G609:G615)</f>
        <v>29000</v>
      </c>
      <c r="H616" s="28"/>
      <c r="I616" s="46">
        <f>SUM(I609:I615)</f>
        <v>9000</v>
      </c>
      <c r="J616" s="28"/>
      <c r="K616" s="52">
        <f>SUM(K609:K615)</f>
        <v>0</v>
      </c>
      <c r="L616" s="8"/>
      <c r="M616" s="5"/>
      <c r="N616" s="9">
        <f>SUM(N609:N615)</f>
        <v>60000</v>
      </c>
      <c r="O616" s="1">
        <f t="shared" si="233"/>
        <v>60000</v>
      </c>
      <c r="P616" s="321">
        <v>2.6</v>
      </c>
    </row>
    <row r="617" spans="1:16" ht="15.6" x14ac:dyDescent="0.3">
      <c r="A617" s="289" t="s">
        <v>893</v>
      </c>
      <c r="B617" s="271" t="s">
        <v>894</v>
      </c>
      <c r="C617" s="244" t="s">
        <v>12</v>
      </c>
      <c r="D617" s="2">
        <v>0</v>
      </c>
      <c r="E617" s="74">
        <f t="shared" ref="E617:E619" si="259">D617*M617</f>
        <v>0</v>
      </c>
      <c r="F617" s="2">
        <v>1</v>
      </c>
      <c r="G617" s="41">
        <f t="shared" ref="G617:G619" si="260">F617*M617</f>
        <v>60000</v>
      </c>
      <c r="H617" s="2">
        <v>0</v>
      </c>
      <c r="I617" s="44">
        <f t="shared" ref="I617:I619" si="261">H617*M617</f>
        <v>0</v>
      </c>
      <c r="J617" s="2">
        <v>0</v>
      </c>
      <c r="K617" s="61">
        <f t="shared" ref="K617:K619" si="262">J617*M617</f>
        <v>0</v>
      </c>
      <c r="L617" s="2">
        <f t="shared" ref="L617:L619" si="263">D617+F617+H617+J617</f>
        <v>1</v>
      </c>
      <c r="M617" s="3">
        <v>60000</v>
      </c>
      <c r="N617" s="22">
        <f t="shared" ref="N617:N619" si="264">L617*M617</f>
        <v>60000</v>
      </c>
      <c r="O617" s="1"/>
    </row>
    <row r="618" spans="1:16" ht="15.6" x14ac:dyDescent="0.3">
      <c r="A618" s="289" t="s">
        <v>898</v>
      </c>
      <c r="B618" s="271" t="s">
        <v>899</v>
      </c>
      <c r="C618" s="244" t="s">
        <v>124</v>
      </c>
      <c r="D618" s="2">
        <v>5</v>
      </c>
      <c r="E618" s="38">
        <f t="shared" si="259"/>
        <v>2500</v>
      </c>
      <c r="F618" s="2">
        <v>0</v>
      </c>
      <c r="G618" s="39">
        <f t="shared" si="260"/>
        <v>0</v>
      </c>
      <c r="H618" s="2">
        <v>0</v>
      </c>
      <c r="I618" s="45">
        <f t="shared" si="261"/>
        <v>0</v>
      </c>
      <c r="J618" s="2">
        <v>0</v>
      </c>
      <c r="K618" s="55">
        <f t="shared" si="262"/>
        <v>0</v>
      </c>
      <c r="L618" s="2">
        <f t="shared" si="263"/>
        <v>5</v>
      </c>
      <c r="M618" s="3">
        <v>500</v>
      </c>
      <c r="N618" s="23">
        <f t="shared" si="264"/>
        <v>2500</v>
      </c>
      <c r="O618" s="1"/>
    </row>
    <row r="619" spans="1:16" ht="16.2" thickBot="1" x14ac:dyDescent="0.35">
      <c r="A619" s="289" t="s">
        <v>914</v>
      </c>
      <c r="B619" s="271" t="s">
        <v>915</v>
      </c>
      <c r="C619" s="244" t="s">
        <v>12</v>
      </c>
      <c r="D619" s="2"/>
      <c r="E619" s="63">
        <f t="shared" si="259"/>
        <v>0</v>
      </c>
      <c r="F619" s="2">
        <v>1</v>
      </c>
      <c r="G619" s="40">
        <f t="shared" si="260"/>
        <v>8500</v>
      </c>
      <c r="H619" s="2"/>
      <c r="I619" s="45">
        <f t="shared" si="261"/>
        <v>0</v>
      </c>
      <c r="J619" s="2">
        <v>1</v>
      </c>
      <c r="K619" s="72">
        <f t="shared" si="262"/>
        <v>8500</v>
      </c>
      <c r="L619" s="2">
        <f t="shared" si="263"/>
        <v>2</v>
      </c>
      <c r="M619" s="3">
        <v>8500</v>
      </c>
      <c r="N619" s="24">
        <f t="shared" si="264"/>
        <v>17000</v>
      </c>
      <c r="O619" s="1"/>
    </row>
    <row r="620" spans="1:16" ht="16.2" thickBot="1" x14ac:dyDescent="0.35">
      <c r="A620" s="232"/>
      <c r="B620" s="302"/>
      <c r="C620" s="244"/>
      <c r="D620" s="27"/>
      <c r="E620" s="36">
        <f>SUM(E617:E619)</f>
        <v>2500</v>
      </c>
      <c r="F620" s="28"/>
      <c r="G620" s="42">
        <f>SUM(G617:G619)</f>
        <v>68500</v>
      </c>
      <c r="H620" s="28"/>
      <c r="I620" s="46">
        <f>SUM(I617:I619)</f>
        <v>0</v>
      </c>
      <c r="J620" s="28"/>
      <c r="K620" s="52">
        <f>SUM(K617:K619)</f>
        <v>8500</v>
      </c>
      <c r="L620" s="8"/>
      <c r="M620" s="5"/>
      <c r="N620" s="9">
        <f>SUM(N617:N619)</f>
        <v>79500</v>
      </c>
      <c r="O620" s="1">
        <f t="shared" si="233"/>
        <v>79500</v>
      </c>
      <c r="P620" s="321">
        <v>2.6</v>
      </c>
    </row>
    <row r="621" spans="1:16" ht="16.2" thickBot="1" x14ac:dyDescent="0.35">
      <c r="A621" s="293"/>
      <c r="B621" s="272"/>
      <c r="C621" s="202"/>
      <c r="D621" s="303"/>
      <c r="E621" s="178"/>
      <c r="F621" s="2"/>
      <c r="G621" s="178"/>
      <c r="H621" s="2"/>
      <c r="I621" s="178"/>
      <c r="J621" s="2"/>
      <c r="K621" s="178"/>
      <c r="L621" s="2"/>
      <c r="M621" s="3"/>
      <c r="N621" s="89"/>
      <c r="O621" s="1"/>
    </row>
    <row r="622" spans="1:16" ht="16.2" thickBot="1" x14ac:dyDescent="0.35">
      <c r="A622" s="289" t="s">
        <v>910</v>
      </c>
      <c r="B622" s="271" t="s">
        <v>891</v>
      </c>
      <c r="C622" s="244" t="s">
        <v>892</v>
      </c>
      <c r="D622" s="27">
        <v>0</v>
      </c>
      <c r="E622" s="36">
        <f t="shared" ref="E622:E626" si="265">D622*M622</f>
        <v>0</v>
      </c>
      <c r="F622" s="8">
        <v>1</v>
      </c>
      <c r="G622" s="305">
        <f t="shared" ref="G622" si="266">F622*M622</f>
        <v>1800000</v>
      </c>
      <c r="H622" s="103">
        <v>0</v>
      </c>
      <c r="I622" s="46">
        <f t="shared" ref="I622" si="267">H622*M622</f>
        <v>0</v>
      </c>
      <c r="J622" s="103">
        <v>1</v>
      </c>
      <c r="K622" s="52">
        <f t="shared" ref="K622" si="268">J622*M622</f>
        <v>1800000</v>
      </c>
      <c r="L622" s="184">
        <f t="shared" ref="L622" si="269">D622+F622+H622+J622</f>
        <v>2</v>
      </c>
      <c r="M622" s="250">
        <v>1800000</v>
      </c>
      <c r="N622" s="9">
        <f t="shared" ref="N622" si="270">L622*M622</f>
        <v>3600000</v>
      </c>
      <c r="O622" s="1">
        <f t="shared" ref="O622:O627" si="271">SUM(E622+G622+I622+K622)</f>
        <v>3600000</v>
      </c>
      <c r="P622" s="320">
        <v>2.2999999999999998</v>
      </c>
    </row>
    <row r="623" spans="1:16" ht="15.6" x14ac:dyDescent="0.3">
      <c r="A623" s="293"/>
      <c r="B623" s="306"/>
      <c r="C623" s="20"/>
      <c r="D623" s="303"/>
      <c r="E623" s="3"/>
      <c r="F623" s="2"/>
      <c r="G623" s="188"/>
      <c r="H623" s="2"/>
      <c r="I623" s="57"/>
      <c r="J623" s="65"/>
      <c r="K623" s="304"/>
      <c r="L623" s="65"/>
      <c r="M623" s="26"/>
      <c r="N623" s="73"/>
      <c r="O623" s="1"/>
    </row>
    <row r="624" spans="1:16" ht="15.6" x14ac:dyDescent="0.3">
      <c r="A624" s="142" t="s">
        <v>926</v>
      </c>
      <c r="B624" s="105" t="s">
        <v>927</v>
      </c>
      <c r="C624" s="20" t="s">
        <v>928</v>
      </c>
      <c r="D624" s="2">
        <v>1</v>
      </c>
      <c r="E624" s="38">
        <f t="shared" si="265"/>
        <v>1500000</v>
      </c>
      <c r="F624" s="2"/>
      <c r="G624" s="39">
        <f t="shared" ref="G624:G626" si="272">F624*M624</f>
        <v>0</v>
      </c>
      <c r="H624" s="2">
        <v>1</v>
      </c>
      <c r="I624" s="45">
        <f t="shared" ref="I624:I626" si="273">H624*M624</f>
        <v>1500000</v>
      </c>
      <c r="J624" s="65"/>
      <c r="K624" s="50">
        <f t="shared" ref="K624:K626" si="274">J624*M624</f>
        <v>0</v>
      </c>
      <c r="L624" s="2">
        <f t="shared" ref="L624:L626" si="275">D624+F624+H624+J624</f>
        <v>2</v>
      </c>
      <c r="M624" s="70">
        <v>1500000</v>
      </c>
      <c r="N624" s="23">
        <f t="shared" ref="N624:N626" si="276">L624*M624</f>
        <v>3000000</v>
      </c>
      <c r="O624" s="1"/>
    </row>
    <row r="625" spans="1:16" ht="15.6" x14ac:dyDescent="0.3">
      <c r="A625" s="142" t="s">
        <v>926</v>
      </c>
      <c r="B625" s="105" t="s">
        <v>927</v>
      </c>
      <c r="C625" s="20" t="s">
        <v>928</v>
      </c>
      <c r="D625" s="2">
        <v>1</v>
      </c>
      <c r="E625" s="38">
        <f t="shared" si="265"/>
        <v>20000</v>
      </c>
      <c r="F625" s="2"/>
      <c r="G625" s="39">
        <f t="shared" si="272"/>
        <v>0</v>
      </c>
      <c r="H625" s="2">
        <v>1</v>
      </c>
      <c r="I625" s="45">
        <f t="shared" si="273"/>
        <v>20000</v>
      </c>
      <c r="J625" s="65"/>
      <c r="K625" s="50">
        <f t="shared" si="274"/>
        <v>0</v>
      </c>
      <c r="L625" s="2">
        <f t="shared" si="275"/>
        <v>2</v>
      </c>
      <c r="M625" s="70">
        <v>20000</v>
      </c>
      <c r="N625" s="23">
        <f t="shared" si="276"/>
        <v>40000</v>
      </c>
      <c r="O625" s="1"/>
    </row>
    <row r="626" spans="1:16" ht="16.2" thickBot="1" x14ac:dyDescent="0.35">
      <c r="A626" s="142" t="s">
        <v>926</v>
      </c>
      <c r="B626" s="105" t="s">
        <v>927</v>
      </c>
      <c r="C626" s="20" t="s">
        <v>928</v>
      </c>
      <c r="D626" s="2">
        <v>1</v>
      </c>
      <c r="E626" s="63">
        <f t="shared" si="265"/>
        <v>250000</v>
      </c>
      <c r="F626" s="2"/>
      <c r="G626" s="40">
        <f t="shared" si="272"/>
        <v>0</v>
      </c>
      <c r="H626" s="2"/>
      <c r="I626" s="47">
        <f t="shared" si="273"/>
        <v>0</v>
      </c>
      <c r="J626" s="65"/>
      <c r="K626" s="50">
        <f t="shared" si="274"/>
        <v>0</v>
      </c>
      <c r="L626" s="2">
        <f t="shared" si="275"/>
        <v>1</v>
      </c>
      <c r="M626" s="315">
        <v>250000</v>
      </c>
      <c r="N626" s="24">
        <f t="shared" si="276"/>
        <v>250000</v>
      </c>
      <c r="O626" s="1"/>
    </row>
    <row r="627" spans="1:16" ht="16.2" thickBot="1" x14ac:dyDescent="0.35">
      <c r="A627" s="293"/>
      <c r="B627" s="306"/>
      <c r="C627" s="20"/>
      <c r="D627" s="314"/>
      <c r="E627" s="36">
        <f>SUM(E624:E626)</f>
        <v>1770000</v>
      </c>
      <c r="F627" s="28"/>
      <c r="G627" s="42">
        <f>SUM(G624:G626)</f>
        <v>0</v>
      </c>
      <c r="H627" s="28"/>
      <c r="I627" s="46">
        <f>SUM(I624:I626)</f>
        <v>1520000</v>
      </c>
      <c r="J627" s="190"/>
      <c r="K627" s="52">
        <f>SUM(K624:K626)</f>
        <v>0</v>
      </c>
      <c r="L627" s="2"/>
      <c r="M627" s="13"/>
      <c r="N627" s="9">
        <f>SUM(N624:N626)</f>
        <v>3290000</v>
      </c>
      <c r="O627" s="1">
        <f t="shared" si="271"/>
        <v>3290000</v>
      </c>
      <c r="P627">
        <v>2.2000000000000002</v>
      </c>
    </row>
    <row r="628" spans="1:16" ht="15.6" x14ac:dyDescent="0.3">
      <c r="A628" s="276" t="s">
        <v>804</v>
      </c>
      <c r="B628" s="254" t="s">
        <v>805</v>
      </c>
      <c r="C628" s="203" t="s">
        <v>806</v>
      </c>
      <c r="D628" s="2"/>
      <c r="E628" s="74">
        <f t="shared" ref="E628:E630" si="277">D628*M628</f>
        <v>0</v>
      </c>
      <c r="F628" s="2"/>
      <c r="G628" s="41">
        <f t="shared" ref="G628:G630" si="278">F628*M628</f>
        <v>0</v>
      </c>
      <c r="H628" s="2">
        <v>1</v>
      </c>
      <c r="I628" s="44">
        <f t="shared" ref="I628:I630" si="279">H628*M628</f>
        <v>5000000</v>
      </c>
      <c r="J628" s="2">
        <v>1</v>
      </c>
      <c r="K628" s="64">
        <f t="shared" ref="K628:K630" si="280">J628*M628</f>
        <v>5000000</v>
      </c>
      <c r="L628" s="2">
        <f t="shared" ref="L628:L630" si="281">D628+F628+H628+J628</f>
        <v>2</v>
      </c>
      <c r="M628" s="70">
        <v>5000000</v>
      </c>
      <c r="N628" s="22">
        <f t="shared" ref="N628:N630" si="282">L628*M628</f>
        <v>10000000</v>
      </c>
      <c r="O628" s="1"/>
    </row>
    <row r="629" spans="1:16" ht="15.6" x14ac:dyDescent="0.3">
      <c r="A629" s="289" t="s">
        <v>896</v>
      </c>
      <c r="B629" s="271" t="s">
        <v>912</v>
      </c>
      <c r="C629" s="244" t="s">
        <v>892</v>
      </c>
      <c r="D629" s="2">
        <v>0</v>
      </c>
      <c r="E629" s="63">
        <f t="shared" si="277"/>
        <v>0</v>
      </c>
      <c r="F629" s="2">
        <v>1</v>
      </c>
      <c r="G629" s="40">
        <f t="shared" si="278"/>
        <v>1800000</v>
      </c>
      <c r="H629" s="2">
        <v>0</v>
      </c>
      <c r="I629" s="47">
        <f t="shared" si="279"/>
        <v>0</v>
      </c>
      <c r="J629" s="2">
        <v>1</v>
      </c>
      <c r="K629" s="72">
        <f t="shared" si="280"/>
        <v>1800000</v>
      </c>
      <c r="L629" s="2">
        <f t="shared" si="281"/>
        <v>2</v>
      </c>
      <c r="M629" s="3">
        <v>1800000</v>
      </c>
      <c r="N629" s="23">
        <f t="shared" si="282"/>
        <v>3600000</v>
      </c>
      <c r="O629" s="1"/>
    </row>
    <row r="630" spans="1:16" ht="16.2" thickBot="1" x14ac:dyDescent="0.35">
      <c r="A630" s="276" t="s">
        <v>807</v>
      </c>
      <c r="B630" s="254" t="s">
        <v>808</v>
      </c>
      <c r="C630" s="203" t="s">
        <v>12</v>
      </c>
      <c r="D630" s="27">
        <v>1</v>
      </c>
      <c r="E630" s="63">
        <f t="shared" si="277"/>
        <v>45000</v>
      </c>
      <c r="F630" s="28"/>
      <c r="G630" s="40">
        <f t="shared" si="278"/>
        <v>0</v>
      </c>
      <c r="H630" s="28"/>
      <c r="I630" s="47">
        <f t="shared" si="279"/>
        <v>0</v>
      </c>
      <c r="J630" s="28">
        <v>3</v>
      </c>
      <c r="K630" s="72">
        <f t="shared" si="280"/>
        <v>135000</v>
      </c>
      <c r="L630" s="8">
        <f t="shared" si="281"/>
        <v>4</v>
      </c>
      <c r="M630" s="68">
        <v>45000</v>
      </c>
      <c r="N630" s="23">
        <f t="shared" si="282"/>
        <v>180000</v>
      </c>
      <c r="O630" s="1"/>
    </row>
    <row r="631" spans="1:16" ht="16.2" thickBot="1" x14ac:dyDescent="0.35">
      <c r="A631" s="326"/>
      <c r="B631" s="312"/>
      <c r="C631" s="311"/>
      <c r="D631" s="204"/>
      <c r="E631" s="36">
        <f>SUM(E628:E630)</f>
        <v>45000</v>
      </c>
      <c r="F631" s="204"/>
      <c r="G631" s="42">
        <f>SUM(G628:G630)</f>
        <v>1800000</v>
      </c>
      <c r="H631" s="204"/>
      <c r="I631" s="46">
        <f>SUM(I628:I630)</f>
        <v>5000000</v>
      </c>
      <c r="J631" s="309"/>
      <c r="K631" s="52">
        <f>SUM(K628:K630)</f>
        <v>6935000</v>
      </c>
      <c r="L631" s="309"/>
      <c r="M631" s="309"/>
      <c r="N631" s="9">
        <f>SUM(N628:N630)</f>
        <v>13780000</v>
      </c>
      <c r="O631" s="1">
        <f t="shared" si="233"/>
        <v>13780000</v>
      </c>
      <c r="P631">
        <v>2.2000000000000002</v>
      </c>
    </row>
    <row r="632" spans="1:16" ht="16.2" thickBot="1" x14ac:dyDescent="0.35">
      <c r="A632" s="307"/>
      <c r="B632" s="312"/>
      <c r="C632" s="311"/>
      <c r="D632" s="204"/>
      <c r="E632" s="178"/>
      <c r="F632" s="204"/>
      <c r="G632" s="178"/>
      <c r="H632" s="204"/>
      <c r="I632" s="178"/>
      <c r="J632" s="309"/>
      <c r="K632" s="178"/>
      <c r="L632" s="309"/>
      <c r="M632" s="309"/>
      <c r="N632" s="89"/>
      <c r="O632" s="1"/>
    </row>
    <row r="633" spans="1:16" ht="16.2" thickBot="1" x14ac:dyDescent="0.35">
      <c r="A633" s="330" t="s">
        <v>960</v>
      </c>
      <c r="B633" s="331" t="s">
        <v>961</v>
      </c>
      <c r="C633" s="332" t="s">
        <v>12</v>
      </c>
      <c r="D633" s="27"/>
      <c r="E633" s="36">
        <f t="shared" ref="E633" si="283">D633*M633</f>
        <v>0</v>
      </c>
      <c r="F633" s="28">
        <v>1</v>
      </c>
      <c r="G633" s="42">
        <f t="shared" ref="G633" si="284">F633*M633</f>
        <v>5000000</v>
      </c>
      <c r="H633" s="28">
        <v>1</v>
      </c>
      <c r="I633" s="46">
        <f t="shared" ref="I633" si="285">H633*M633</f>
        <v>5000000</v>
      </c>
      <c r="J633" s="28"/>
      <c r="K633" s="52">
        <f t="shared" ref="K633" si="286">J633*M633</f>
        <v>0</v>
      </c>
      <c r="L633" s="8">
        <f>D633+F633+H633+J633</f>
        <v>2</v>
      </c>
      <c r="M633" s="5">
        <v>5000000</v>
      </c>
      <c r="N633" s="9">
        <f t="shared" ref="N633" si="287">L633*M633</f>
        <v>10000000</v>
      </c>
      <c r="O633" s="1"/>
    </row>
    <row r="634" spans="1:16" ht="16.2" thickBot="1" x14ac:dyDescent="0.35">
      <c r="A634" s="307"/>
      <c r="B634" s="312"/>
      <c r="C634" s="311"/>
      <c r="D634" s="204"/>
      <c r="E634" s="178"/>
      <c r="F634" s="204"/>
      <c r="G634" s="178"/>
      <c r="H634" s="204"/>
      <c r="I634" s="178"/>
      <c r="J634" s="309"/>
      <c r="K634" s="178"/>
      <c r="L634" s="309"/>
      <c r="M634" s="327"/>
      <c r="N634" s="233"/>
      <c r="O634" s="1"/>
    </row>
    <row r="635" spans="1:16" ht="16.2" thickBot="1" x14ac:dyDescent="0.35">
      <c r="A635" s="289" t="s">
        <v>884</v>
      </c>
      <c r="B635" s="267" t="s">
        <v>885</v>
      </c>
      <c r="C635" s="203" t="s">
        <v>580</v>
      </c>
      <c r="D635" s="27">
        <v>1</v>
      </c>
      <c r="E635" s="36">
        <f t="shared" ref="E635" si="288">D635*M635</f>
        <v>120000</v>
      </c>
      <c r="F635" s="28">
        <v>0</v>
      </c>
      <c r="G635" s="42">
        <f t="shared" ref="G635" si="289">F635*M635</f>
        <v>0</v>
      </c>
      <c r="H635" s="28">
        <v>0</v>
      </c>
      <c r="I635" s="46">
        <f t="shared" ref="I635" si="290">H635*M635</f>
        <v>0</v>
      </c>
      <c r="J635" s="28">
        <v>0</v>
      </c>
      <c r="K635" s="52">
        <f t="shared" ref="K635" si="291">J635*M635</f>
        <v>0</v>
      </c>
      <c r="L635" s="2">
        <f t="shared" ref="L635:L639" si="292">D635+F635+H635+J635</f>
        <v>1</v>
      </c>
      <c r="M635" s="250">
        <v>120000</v>
      </c>
      <c r="N635" s="9">
        <f t="shared" ref="N635" si="293">L635*M635</f>
        <v>120000</v>
      </c>
      <c r="O635" s="1">
        <f t="shared" si="233"/>
        <v>120000</v>
      </c>
      <c r="P635">
        <v>2.2000000000000002</v>
      </c>
    </row>
    <row r="636" spans="1:16" ht="16.2" thickBot="1" x14ac:dyDescent="0.35">
      <c r="A636" s="302"/>
      <c r="B636" s="103"/>
      <c r="C636" s="144"/>
      <c r="D636" s="2"/>
      <c r="E636" s="188"/>
      <c r="F636" s="2"/>
      <c r="G636" s="188"/>
      <c r="H636" s="2"/>
      <c r="I636" s="188"/>
      <c r="J636" s="2"/>
      <c r="K636" s="188"/>
      <c r="L636" s="2"/>
      <c r="M636" s="3"/>
      <c r="N636" s="85"/>
      <c r="O636" s="1"/>
    </row>
    <row r="637" spans="1:16" ht="16.2" thickBot="1" x14ac:dyDescent="0.35">
      <c r="A637" s="142" t="s">
        <v>924</v>
      </c>
      <c r="B637" s="166" t="s">
        <v>925</v>
      </c>
      <c r="C637" s="184" t="s">
        <v>12</v>
      </c>
      <c r="D637" s="27">
        <v>1</v>
      </c>
      <c r="E637" s="36">
        <f t="shared" ref="E637" si="294">D637*M637</f>
        <v>5000000</v>
      </c>
      <c r="F637" s="28"/>
      <c r="G637" s="42">
        <f t="shared" ref="G637" si="295">F637*M637</f>
        <v>0</v>
      </c>
      <c r="H637" s="28">
        <v>0</v>
      </c>
      <c r="I637" s="46">
        <f t="shared" ref="I637" si="296">H637*M637</f>
        <v>0</v>
      </c>
      <c r="J637" s="28">
        <v>0</v>
      </c>
      <c r="K637" s="52">
        <f t="shared" ref="K637" si="297">J637*M637</f>
        <v>0</v>
      </c>
      <c r="L637" s="8">
        <f>D637+F637+H637+J637</f>
        <v>1</v>
      </c>
      <c r="M637" s="5">
        <v>5000000</v>
      </c>
      <c r="N637" s="9">
        <f t="shared" ref="N637" si="298">L637*M637</f>
        <v>5000000</v>
      </c>
      <c r="O637" s="1">
        <f t="shared" si="233"/>
        <v>5000000</v>
      </c>
      <c r="P637">
        <v>2.2000000000000002</v>
      </c>
    </row>
    <row r="638" spans="1:16" ht="16.2" thickBot="1" x14ac:dyDescent="0.35">
      <c r="A638" s="307"/>
      <c r="B638" s="307"/>
      <c r="C638" s="308"/>
      <c r="D638" s="204"/>
      <c r="L638" s="2"/>
      <c r="M638" s="204"/>
      <c r="N638" s="248"/>
    </row>
    <row r="639" spans="1:16" ht="16.2" thickBot="1" x14ac:dyDescent="0.35">
      <c r="A639" s="289" t="s">
        <v>895</v>
      </c>
      <c r="B639" s="271" t="s">
        <v>930</v>
      </c>
      <c r="C639" s="244" t="s">
        <v>892</v>
      </c>
      <c r="D639" s="27">
        <v>1</v>
      </c>
      <c r="E639" s="36">
        <f t="shared" ref="E639" si="299">D639*M639</f>
        <v>2000000</v>
      </c>
      <c r="F639" s="28">
        <v>1</v>
      </c>
      <c r="G639" s="42">
        <f t="shared" ref="G639" si="300">F639*M639</f>
        <v>2000000</v>
      </c>
      <c r="H639" s="28">
        <v>1</v>
      </c>
      <c r="I639" s="46">
        <f t="shared" ref="I639" si="301">H639*M639</f>
        <v>2000000</v>
      </c>
      <c r="J639" s="28">
        <v>1</v>
      </c>
      <c r="K639" s="52">
        <f t="shared" ref="K639" si="302">J639*M639</f>
        <v>2000000</v>
      </c>
      <c r="L639" s="8">
        <f t="shared" si="292"/>
        <v>4</v>
      </c>
      <c r="M639" s="5">
        <v>2000000</v>
      </c>
      <c r="N639" s="9">
        <f t="shared" ref="N639" si="303">L639*M639</f>
        <v>8000000</v>
      </c>
      <c r="O639" s="1">
        <f t="shared" ref="O639" si="304">SUM(E639+G639+I639+K639)</f>
        <v>8000000</v>
      </c>
      <c r="P639">
        <v>2.2000000000000002</v>
      </c>
    </row>
    <row r="640" spans="1:16" ht="15" thickBot="1" x14ac:dyDescent="0.35">
      <c r="A640" s="307"/>
      <c r="B640" s="307"/>
      <c r="C640" s="308"/>
      <c r="N640" s="248"/>
    </row>
    <row r="641" spans="1:18" ht="16.2" thickBot="1" x14ac:dyDescent="0.35">
      <c r="A641" s="289" t="s">
        <v>897</v>
      </c>
      <c r="B641" s="271" t="s">
        <v>929</v>
      </c>
      <c r="C641" s="244" t="s">
        <v>892</v>
      </c>
      <c r="D641" s="27">
        <v>0</v>
      </c>
      <c r="E641" s="36">
        <f t="shared" ref="E641" si="305">D641*M641</f>
        <v>0</v>
      </c>
      <c r="F641" s="28">
        <v>1</v>
      </c>
      <c r="G641" s="42">
        <f t="shared" ref="G641" si="306">F641*M641</f>
        <v>1800000</v>
      </c>
      <c r="H641" s="28">
        <v>0</v>
      </c>
      <c r="I641" s="46">
        <f t="shared" ref="I641" si="307">H641*M641</f>
        <v>0</v>
      </c>
      <c r="J641" s="28">
        <v>1</v>
      </c>
      <c r="K641" s="52">
        <f t="shared" ref="K641" si="308">J641*M641</f>
        <v>1800000</v>
      </c>
      <c r="L641" s="8">
        <f t="shared" ref="L641" si="309">D641+F641+H641+J641</f>
        <v>2</v>
      </c>
      <c r="M641" s="5">
        <v>1800000</v>
      </c>
      <c r="N641" s="9">
        <f t="shared" ref="N641" si="310">L641*M641</f>
        <v>3600000</v>
      </c>
      <c r="O641" s="1">
        <f t="shared" ref="O641:O643" si="311">SUM(E641+G641+I641+K641)</f>
        <v>3600000</v>
      </c>
      <c r="P641">
        <v>2.2000000000000002</v>
      </c>
    </row>
    <row r="642" spans="1:18" ht="15" thickBot="1" x14ac:dyDescent="0.35">
      <c r="B642" s="248"/>
      <c r="O642" s="1"/>
    </row>
    <row r="643" spans="1:18" ht="35.4" customHeight="1" thickBot="1" x14ac:dyDescent="0.4">
      <c r="A643" s="297" t="s">
        <v>911</v>
      </c>
      <c r="B643" s="313"/>
      <c r="C643" s="298"/>
      <c r="D643" s="298"/>
      <c r="E643" s="299">
        <f>SUM(E5+E10+E11+E16+E17+E25+E28+E30+E36+E37+E46+E64+E69+E97+E115+E136+E166+E170+E171+E175+E185+E204+E222+E308+E317+E319+E367+E374+E395+E411+E437+E446+E448+E483+E484+E486+E489+E492+E499+E500+E502+E503+E507+E512+E513+E515+E520+E523+E526+E532+E534+E552+E554+E556+E578+E579+E585+E589+E590+E607+E616+E620+E622+E627+E631+E633+E635+E637+E639+E641)</f>
        <v>36249890</v>
      </c>
      <c r="F643" s="298"/>
      <c r="G643" s="299">
        <f>SUM(G5+G10+G11+G16+G17+G25+G28+G30+G36+G37+G46+G64+G69+G97+G115+G136+G166+G170+G171+G175+G185+G204+G222+G308+G317+G319+G367+G374+G395+G411+G437+G446+G448+G483+G484+G486+G489+G492+G499+G500+G502+G503+G507+G512+G513+G515+G520+G523+G526+G532+G534+G552+G554+G556+G578+G579+G585+G589+G590+G607+G616+G620+G622+G627+G631+G633+G635+G637+G639+G641)</f>
        <v>39634800</v>
      </c>
      <c r="H643" s="298"/>
      <c r="I643" s="299">
        <f>SUM(I5+I10+I11+I16+I17+I25+I28+I30+I36+I37+I46+I64+I69+I97+I115+I136+I166+I170+I171+I175+I185+I204+I222+I308+I317+I319+I367+I374+I395+I411+I437+I446+I448+I483+I484+I486+I489+I492+I499+I500+I502+I503+I507+I512+I513+I515+I520+I523+I526+I532+I534+I552+I554+I556+I578+I579+I585+I589+I590+I607+I616+I620+I622+I627+I631+I633+I635+I637+I639+I641)</f>
        <v>29572950</v>
      </c>
      <c r="J643" s="298"/>
      <c r="K643" s="299">
        <f>SUM(K5+K10+K11+K16+K17+K25+K28+K30+K36+K37+K46+K64+K69+K97+K115+K136+K166+K170+K171+K175+K185+K204+K222+K308+K317+K319+K367+K374+K395+K411+K437+K446+K448+K483+K484+K486+K489+K492+K499+K500+K502+K503+K507+K512+K513+K515+K520+K523+K526+K532+K534+K552+K554+K556+K578+K579+K585+K589+K590+K607+K616+K620+K622+K627+K631+K633+K635+K637+K639+K641)</f>
        <v>19009925</v>
      </c>
      <c r="L643" s="298"/>
      <c r="M643" s="298"/>
      <c r="N643" s="299">
        <f>SUM(N5+N10+N11+N16+N17+N25+N28+N30+N36+N37+N46+N64+N69+N97+N115+N136+N166+N170+N171+N175+N185+N204+N222+N308+N317+N319+N367+N374+N395+N411+N437+N446+N448+N483+N484+N486+N489+N492+N499+N500+N502+N503+N507+N512+N513+N515+N520+N523+N526+N532+N534+N552+N554+N556+N578+N579+N585+N589+N590+N607+N616+N620+N622+N627+N631+N633+N635+N637+N639+N641)</f>
        <v>124467565</v>
      </c>
      <c r="O643" s="300">
        <f t="shared" si="311"/>
        <v>124467565</v>
      </c>
      <c r="P643" s="1"/>
    </row>
    <row r="645" spans="1:18" ht="15" thickBot="1" x14ac:dyDescent="0.35"/>
    <row r="646" spans="1:18" ht="28.95" customHeight="1" x14ac:dyDescent="0.3">
      <c r="O646" s="1"/>
      <c r="Q646" s="316">
        <f>SUM(N641+N639+N637+N635+N631+N627+N585+N579+N578+N552+N534+N532+N515+N513+N512+N507+N503+N502+N499+N492+N489+N486+N484)</f>
        <v>64753425</v>
      </c>
      <c r="R646">
        <v>2.2000000000000002</v>
      </c>
    </row>
    <row r="647" spans="1:18" ht="16.2" customHeight="1" thickBot="1" x14ac:dyDescent="0.35">
      <c r="A647" s="328"/>
      <c r="B647" s="190"/>
      <c r="C647" s="190"/>
      <c r="D647" s="190"/>
      <c r="E647" s="194"/>
      <c r="F647" s="190"/>
      <c r="G647" s="194"/>
      <c r="H647" s="190"/>
      <c r="I647" s="194"/>
      <c r="J647" s="190"/>
      <c r="K647" s="194"/>
      <c r="L647" s="190"/>
      <c r="M647" s="194"/>
      <c r="N647" s="329"/>
      <c r="Q647" s="317"/>
    </row>
    <row r="648" spans="1:18" ht="16.95" customHeight="1" x14ac:dyDescent="0.3">
      <c r="A648" s="366" t="s">
        <v>967</v>
      </c>
      <c r="Q648" s="318"/>
    </row>
    <row r="649" spans="1:18" ht="16.2" thickBot="1" x14ac:dyDescent="0.35">
      <c r="A649" s="366" t="s">
        <v>968</v>
      </c>
      <c r="Q649" s="319">
        <f>SUM(N622+N607+N590+N589+N526+N523+N520+N437+N411+N395+N374+N367+N319+N317+N308+N222+N204+N185+N170+N166+N136+N115+N97+N69+N64+N46+N36+N30+N25+N16+N11+N10+N5)</f>
        <v>30837440</v>
      </c>
      <c r="R649">
        <v>2.2999999999999998</v>
      </c>
    </row>
    <row r="650" spans="1:18" ht="16.2" thickBot="1" x14ac:dyDescent="0.35">
      <c r="A650" s="366" t="s">
        <v>969</v>
      </c>
      <c r="Q650" s="319">
        <v>4000000</v>
      </c>
      <c r="R650">
        <v>2.7</v>
      </c>
    </row>
    <row r="651" spans="1:18" ht="16.2" thickBot="1" x14ac:dyDescent="0.35">
      <c r="A651" s="366" t="s">
        <v>970</v>
      </c>
      <c r="Q651" s="323">
        <f>SUM(N620+N616+N556+N554+N483+N448+N446+N175+N37+N28)</f>
        <v>14752200</v>
      </c>
      <c r="R651">
        <v>2.6</v>
      </c>
    </row>
    <row r="653" spans="1:18" x14ac:dyDescent="0.3">
      <c r="Q653" s="1"/>
    </row>
    <row r="654" spans="1:18" x14ac:dyDescent="0.3">
      <c r="Q654" s="1">
        <f>SUM(Q646:Q651)</f>
        <v>114343065</v>
      </c>
    </row>
  </sheetData>
  <protectedRanges>
    <protectedRange sqref="A330" name="Rango1_85"/>
    <protectedRange sqref="A326:A329" name="Rango1_81"/>
    <protectedRange sqref="A321:A325 A3:A4 A363:A366" name="Rango1_80"/>
    <protectedRange sqref="A282:A284" name="Rango1_71"/>
    <protectedRange sqref="A280:A281 A292:A294 A274:A278" name="Rango1_67"/>
    <protectedRange sqref="A265:A270 A272:A273" name="Rango1_61"/>
    <protectedRange sqref="A286:A290 A258:A264" name="Rango1_57"/>
    <protectedRange sqref="A295 A247:A257" name="Rango1_51"/>
    <protectedRange sqref="A235:A246 A296:A297" name="Rango1_46"/>
    <protectedRange sqref="A230:A234 A298:A304" name="Rango1_42"/>
    <protectedRange sqref="A305:A306 A228:A229" name="Rango1_38"/>
    <protectedRange sqref="A226" name="Rango1_35"/>
    <protectedRange sqref="A225 A223" name="Rango1_31"/>
    <protectedRange sqref="D100:D101 B100:B101 A105 H100:H108 J100:J108 F100:F108 B102:D108 L100:L135" name="Rango1_84"/>
    <protectedRange sqref="B505" name="Rango1_82"/>
    <protectedRange sqref="D328:D329 B328:B329 F328:F329 H328:H329 J328:J329" name="Rango1_77"/>
    <protectedRange sqref="F310:F311 J310:J311 H310:H311 D310:D311" name="Rango1_75"/>
    <protectedRange sqref="J381:J382" name="Rango1_63"/>
    <protectedRange sqref="H381:H382" name="Rango1_62"/>
    <protectedRange sqref="F381:F382" name="Rango1_60"/>
    <protectedRange sqref="D381:D382" name="Rango1_58"/>
    <protectedRange sqref="J344:J347 J349" name="Rango1_56"/>
    <protectedRange sqref="H344:H347 H349" name="Rango1_54"/>
    <protectedRange sqref="F344:F347 F349" name="Rango1_52"/>
    <protectedRange sqref="B214:B217" name="Rango1_50"/>
    <protectedRange sqref="B210:B213" name="Rango1_49"/>
    <protectedRange sqref="B206:B209" name="Rango1_47"/>
    <protectedRange sqref="B282:B284" name="Rango1_45"/>
    <protectedRange sqref="B381:B382" name="Rango1_41"/>
    <protectedRange sqref="B349" name="Rango1_36"/>
    <protectedRange sqref="B347:B348 B368" name="Rango1_34"/>
    <protectedRange sqref="B346" name="Rango1_32"/>
    <protectedRange sqref="B345" name="Rango1_30"/>
    <protectedRange sqref="B344" name="Rango1_28"/>
    <protectedRange sqref="B332" name="Rango1_20"/>
    <protectedRange sqref="A75 A72:B72 A83:A84 A78:A81 A94:B94 B86 A87:B90 A93 B95:B96 A97 B75:B84 A127:A135" name="Rango1_13"/>
    <protectedRange sqref="B71 A73:B74" name="Rango1_12"/>
    <protectedRange sqref="A140:B140 A139 A142:A145 A149:A151" name="Rango1_10"/>
    <protectedRange sqref="A65:B65" name="Rango1_9"/>
    <protectedRange sqref="B66" name="Rango1_5"/>
    <protectedRange sqref="B508:B511 B491 B496" name="Rango1_3"/>
    <protectedRange sqref="B498" name="Rango1_2"/>
    <protectedRange sqref="M190" name="Rango1_16_2"/>
    <protectedRange sqref="A190:D190 F190 H190 J190" name="Rango1_8"/>
    <protectedRange sqref="C39:C44 A40:A44 A85" name="Rango1_37_2_1"/>
    <protectedRange sqref="B485 B493:B495" name="Rango1_2_2"/>
    <protectedRange sqref="A34:I34" name="Rango1_24"/>
    <protectedRange sqref="D99 F99 H99 L99 B99 J99" name="Rango1_84_2"/>
    <protectedRange sqref="B3:B4 B365:B366" name="Rango1_43"/>
    <protectedRange sqref="H439:H445" name="Rango1_48"/>
    <protectedRange sqref="B490" name="Rango1_3_2_2"/>
    <protectedRange sqref="A490:A491 D490 H490:N490 F490" name="Rango1_19_2"/>
    <protectedRange sqref="A204" name="Rango1_6"/>
    <protectedRange sqref="A517:N520 D522:N522 D523:H523 M523 J523" name="Rango1_25"/>
    <protectedRange sqref="B522" name="Rango1_3_3_1"/>
    <protectedRange sqref="A524:A525 B524:N526 N523 I523 K523:L523" name="Rango1_29"/>
    <protectedRange sqref="A532:N532 A528:A531 C528:N531 C534:N534 K536:K547 K631:K632 K587:K589 K549:K551 K624:K628 K634" name="Rango1_37"/>
    <protectedRange sqref="A534:B534" name="Rango1_39"/>
    <protectedRange sqref="A542:C542 B541:J541 B543:C544 A545:C546 B547:C547 A536 D542:J547 A538:J540 B552:N552 A549:A552 D536:J537 B549:J551 L536:N547 A628:J628 L628:N628 A630:D630 L630:M630 E631:E632 F630 G631:G632 I631:I632 J630 H630 N629:N632 B588:J589 L588:N589 G587 I587 N587 L549:N551 E623:E627 G624:G627 I624:I627 L624:L627 N624:N627 E634 G634 I634 N634" name="Rango1_53"/>
    <protectedRange sqref="A543:A544 A547 A541" name="Rango1_7_2"/>
    <protectedRange sqref="A558 B573:B574 A582:A583 A575:B577 A579:A580 A559:B570 B581:B583 B554:N556 A557:B557 A571:A574 A584:B584 C557:N584 C585:K585 M585:N585 L585:L587 E587 N590" name="Rango1_59"/>
    <protectedRange sqref="A556" name="Rango1_6_3"/>
    <protectedRange sqref="A629:M629 A639:N639 A641:N641 A635:N636 B622:N622 A586:K586 M586:N586 A587:D587 J587 H587 F587 M587 A590:M590 E630 K630 I630 G630 A548:N548 L638 F623:N623 F624:F627 H624:H627 J624:J627 M627 A623:D627 A591:N621" name="Rango1"/>
    <protectedRange sqref="A622" name="Rango1_1"/>
    <protectedRange sqref="A637:N637" name="Rango1_7"/>
    <protectedRange sqref="M624:M626" name="Rango1_3_1"/>
    <protectedRange sqref="A647:N647 A633:N633" name="Rango1_4"/>
  </protectedRanges>
  <mergeCells count="5">
    <mergeCell ref="A1:C1"/>
    <mergeCell ref="D1:E1"/>
    <mergeCell ref="F1:G1"/>
    <mergeCell ref="H1:I1"/>
    <mergeCell ref="J1:K1"/>
  </mergeCells>
  <dataValidations count="6">
    <dataValidation allowBlank="1" showInputMessage="1" showErrorMessage="1" promptTitle="PACC" prompt="Digite la cantidad requerida en este período._x000a_" sqref="D511:K511 E491 I491 G491 D485:K490 G3:G4 I3:I4 H3:H5 D517:K520 D513:K515 D534:K534 D528:K532 J584 F584:H584 D584 D3:F5 J3:J5 D280:D308 H235:H278 D235:D278 F235:F278 J235:J278 D309:E314 J280:J361 F280:F361 H280:H361 D315:D361 K317:K366 J363:J366 H363:H366 G554:G583 K554:K587 F363:F484 D363:D484 E315:E484 D639:K639 D641:K641 K491:K510 D492:J510 D522:K526 D588:K589 H586:H587 F586:F587 J586:J587 G585:G587 I554:I587 E554:E587 D586:D587 D536:K552 D635:K637 H367:K484 D590:D630 E634 H590:H630 F590:F630 J590:J630 G634 I634 D647:K647 G6:G301 G305:G484 I6:I301 I305:I366 E6:E301 K305:K314 D633:K633 E305:E308 F225:F232 J225:J232 H225:H232 D302:K304 D225:D232 G590:G632 E590:E632 K6:K301 I590:I632 K634 K590:K632" xr:uid="{EFCEE004-2CBA-40CE-8853-D3000DB19AB6}"/>
    <dataValidation allowBlank="1" showInputMessage="1" showErrorMessage="1" promptTitle="PACC" prompt="Digite la descripción de la compra o contratación." sqref="B27 B32 B463:B471 B180 B69:B84 B201:B203 B206:B217 B497 B98 B487:B489 B492 B480:B484 B517:B520 B522 B524:B526 B532 B534 A577 B581:B584 B513:B515 B3:B25 B141:B165 B86:B90 B94:B96 B117:B139 B167:B177 B182:B184 B310:B313 B319:B327 B330 B332:B361 B554:B557 B559:B570 B573:B577 B363:B445 B450:B458 B499:B507 B586:B616 B630 B635:B637 B549:B552 B538:B547 B621 B623:B628 B222:B308 B647 B633" xr:uid="{4C994EEF-5C41-4C64-9B1B-A1217F6CA5CD}"/>
    <dataValidation allowBlank="1" showInputMessage="1" showErrorMessage="1" promptTitle="PACC" prompt="Digite la unidad de medida._x000a__x000a_" sqref="C89:C90 C517:C520 C524:C526 C528:C532 C534 C3:C44 C46:C86 C94:C114 C513:C515 C492:C511 C639 C641 C538:C552 C635:C637 C633 C116:C489 C647 C554:C630" xr:uid="{AEF91B96-C64C-4913-9E9F-D968C8DFEFE7}"/>
    <dataValidation allowBlank="1" showInputMessage="1" showErrorMessage="1" promptTitle="PACC" prompt="Digite el precio unitario estimado._x000a_" sqref="M517:M520 M528:M532 M534 M554:M567 M574:M578 M513:M515 M522:M526 M639 M641 M536:M552 M635:M637 M582:M630 M3:M511 M647 M633" xr:uid="{EAD9851A-0778-4EDB-A3EA-DAC166A1BA26}"/>
    <dataValidation allowBlank="1" showInputMessage="1" showErrorMessage="1" promptTitle="PACC" prompt="La cantidad total resultará de la suma de las cantidades requeridas en cada trimestre. " sqref="L517:L520 L528:L532 L534 L513:L515 L522:L526 L641 L536:L552 L635:L639 L3:L511 L633 L647 L554:L630" xr:uid="{0CFED50F-0189-448F-8D22-C349702F9731}"/>
    <dataValidation allowBlank="1" showInputMessage="1" showErrorMessage="1" promptTitle="PACC" prompt="Este valor se calculará automáticamente, resultado de la multiplicación de la cantidad total por el precio unitario estimado." sqref="N517:N520 N528:N532 N534 N513:N515 N639 N641 N522:N526 N536:N552 N647 N3:N511 N554:N637" xr:uid="{AAB2D4DD-3D56-499D-991A-E2F520B77DF5}"/>
  </dataValidations>
  <pageMargins left="0.23622047244094491" right="0.23622047244094491" top="0.74803149606299213" bottom="0.74803149606299213" header="0.31496062992125984" footer="0.31496062992125984"/>
  <pageSetup paperSize="5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3410-7CF1-429A-AF15-692EC524A417}">
  <dimension ref="A1"/>
  <sheetViews>
    <sheetView workbookViewId="0">
      <selection activeCell="B19" sqref="B19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D679-C7A3-4E10-9CD8-740692AAC91E}">
  <dimension ref="C3"/>
  <sheetViews>
    <sheetView workbookViewId="0">
      <selection activeCell="A20" sqref="A20"/>
    </sheetView>
  </sheetViews>
  <sheetFormatPr baseColWidth="10" defaultColWidth="11.44140625" defaultRowHeight="14.4" x14ac:dyDescent="0.3"/>
  <cols>
    <col min="1" max="1" width="51.109375" customWidth="1"/>
    <col min="2" max="2" width="49.33203125" customWidth="1"/>
    <col min="3" max="3" width="8.6640625" customWidth="1"/>
    <col min="4" max="4" width="13" customWidth="1"/>
    <col min="14" max="14" width="20.109375" customWidth="1"/>
  </cols>
  <sheetData>
    <row r="3" spans="3:3" x14ac:dyDescent="0.3">
      <c r="C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5b483f-c7a6-4252-8606-c67109c81eda">
      <UserInfo>
        <DisplayName>Franser Solis</DisplayName>
        <AccountId>46</AccountId>
        <AccountType/>
      </UserInfo>
    </SharedWithUsers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2cabafe7081395588d2a934d86b68a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d28b718fd6a7a8004670d8a9b5321a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c9de09-a332-451a-83c7-83e526a68e71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1B23B-E2A9-48D8-B676-1939EE35537B}">
  <ds:schemaRefs>
    <ds:schemaRef ds:uri="http://purl.org/dc/dcmitype/"/>
    <ds:schemaRef ds:uri="30ffa277-37c4-4898-ac08-4c7c2e3fd7d0"/>
    <ds:schemaRef ds:uri="http://schemas.microsoft.com/office/2006/metadata/properties"/>
    <ds:schemaRef ds:uri="095b483f-c7a6-4252-8606-c67109c81eda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9ED3BD-D6F8-497F-8161-304D0CE86C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54B95-C24C-4D7B-BB80-59E5311B9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PACC 2025 (1)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</dc:creator>
  <cp:keywords/>
  <dc:description/>
  <cp:lastModifiedBy>Desirée Marín</cp:lastModifiedBy>
  <cp:revision/>
  <cp:lastPrinted>2024-11-20T15:28:28Z</cp:lastPrinted>
  <dcterms:created xsi:type="dcterms:W3CDTF">2013-07-12T14:14:21Z</dcterms:created>
  <dcterms:modified xsi:type="dcterms:W3CDTF">2025-02-18T16:47:08Z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